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이태상\08 공동주택현황\00 미분양현황\미분양통계(2020년)\"/>
    </mc:Choice>
  </mc:AlternateContent>
  <bookViews>
    <workbookView xWindow="14385" yWindow="-15" windowWidth="14430" windowHeight="12720" tabRatio="469" activeTab="1"/>
  </bookViews>
  <sheets>
    <sheet name="총괄표" sheetId="12" r:id="rId1"/>
    <sheet name="세부현황" sheetId="13" r:id="rId2"/>
  </sheets>
  <definedNames>
    <definedName name="_xlnm._FilterDatabase" localSheetId="1" hidden="1">세부현황!$A$4:$T$4</definedName>
    <definedName name="_xlnm.Print_Area" localSheetId="1">세부현황!$A$1:$T$95</definedName>
    <definedName name="_xlnm.Print_Area" localSheetId="0">총괄표!$A$1:$J$41</definedName>
  </definedNames>
  <calcPr calcId="162913"/>
</workbook>
</file>

<file path=xl/calcChain.xml><?xml version="1.0" encoding="utf-8"?>
<calcChain xmlns="http://schemas.openxmlformats.org/spreadsheetml/2006/main">
  <c r="M32" i="13" l="1"/>
  <c r="N37" i="13" l="1"/>
  <c r="N38" i="13" s="1"/>
  <c r="M37" i="13"/>
  <c r="M38" i="13" s="1"/>
  <c r="L37" i="13"/>
  <c r="L38" i="13" s="1"/>
  <c r="N13" i="13" l="1"/>
  <c r="N52" i="13" l="1"/>
  <c r="M52" i="13"/>
  <c r="L52" i="13"/>
  <c r="L94" i="13" l="1"/>
  <c r="L95" i="13" s="1"/>
  <c r="N16" i="13" l="1"/>
  <c r="G33" i="12" l="1"/>
  <c r="G6" i="12"/>
  <c r="M31" i="13"/>
  <c r="N31" i="13"/>
  <c r="M28" i="13"/>
  <c r="N28" i="13"/>
  <c r="M24" i="13"/>
  <c r="N24" i="13"/>
  <c r="L24" i="13"/>
  <c r="L28" i="13"/>
  <c r="L31" i="13"/>
  <c r="C33" i="12"/>
  <c r="B33" i="12" l="1"/>
  <c r="L32" i="13"/>
  <c r="N32" i="13"/>
  <c r="C6" i="12" l="1"/>
  <c r="B6" i="12" s="1"/>
  <c r="M94" i="13" l="1"/>
  <c r="M89" i="13"/>
  <c r="M85" i="13"/>
  <c r="M95" i="13" s="1"/>
  <c r="M81" i="13"/>
  <c r="M78" i="13"/>
  <c r="M75" i="13"/>
  <c r="M71" i="13"/>
  <c r="M72" i="13" s="1"/>
  <c r="M64" i="13"/>
  <c r="M60" i="13"/>
  <c r="M56" i="13"/>
  <c r="M57" i="13" s="1"/>
  <c r="M48" i="13"/>
  <c r="M49" i="13" s="1"/>
  <c r="M44" i="13"/>
  <c r="M45" i="13" s="1"/>
  <c r="M34" i="13"/>
  <c r="M35" i="13" s="1"/>
  <c r="M16" i="13"/>
  <c r="M13" i="13"/>
  <c r="M11" i="13"/>
  <c r="M8" i="13"/>
  <c r="M17" i="13" l="1"/>
  <c r="M82" i="13"/>
  <c r="M65" i="13"/>
  <c r="D31" i="12"/>
  <c r="E31" i="12"/>
  <c r="F31" i="12"/>
  <c r="G11" i="12"/>
  <c r="G22" i="12"/>
  <c r="G23" i="12"/>
  <c r="G24" i="12"/>
  <c r="G14" i="12"/>
  <c r="E4" i="12" l="1"/>
  <c r="F4" i="12"/>
  <c r="D4" i="12"/>
  <c r="N94" i="13"/>
  <c r="N89" i="13"/>
  <c r="N85" i="13"/>
  <c r="N81" i="13"/>
  <c r="N78" i="13"/>
  <c r="N75" i="13"/>
  <c r="N71" i="13"/>
  <c r="N72" i="13" s="1"/>
  <c r="N64" i="13"/>
  <c r="N60" i="13"/>
  <c r="N56" i="13"/>
  <c r="N48" i="13"/>
  <c r="N44" i="13"/>
  <c r="N45" i="13" s="1"/>
  <c r="N34" i="13"/>
  <c r="N35" i="13" s="1"/>
  <c r="N11" i="13"/>
  <c r="N8" i="13"/>
  <c r="N95" i="13" l="1"/>
  <c r="N17" i="13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N82" i="13" l="1"/>
  <c r="L81" i="13"/>
  <c r="L78" i="13"/>
  <c r="L75" i="13"/>
  <c r="L71" i="13"/>
  <c r="L72" i="13" s="1"/>
  <c r="N65" i="13"/>
  <c r="L64" i="13"/>
  <c r="L60" i="13"/>
  <c r="N57" i="13"/>
  <c r="L56" i="13"/>
  <c r="L57" i="13" s="1"/>
  <c r="N49" i="13"/>
  <c r="L48" i="13"/>
  <c r="L49" i="13" s="1"/>
  <c r="L44" i="13"/>
  <c r="L45" i="13" s="1"/>
  <c r="L34" i="13"/>
  <c r="L35" i="13" s="1"/>
  <c r="L16" i="13"/>
  <c r="L11" i="13"/>
  <c r="L8" i="13"/>
  <c r="G41" i="12"/>
  <c r="C41" i="12"/>
  <c r="G40" i="12"/>
  <c r="C40" i="12"/>
  <c r="G39" i="12"/>
  <c r="C39" i="12"/>
  <c r="G38" i="12"/>
  <c r="C38" i="12"/>
  <c r="G37" i="12"/>
  <c r="C37" i="12"/>
  <c r="G36" i="12"/>
  <c r="C36" i="12"/>
  <c r="G35" i="12"/>
  <c r="C35" i="12"/>
  <c r="G34" i="12"/>
  <c r="C34" i="12"/>
  <c r="G32" i="12"/>
  <c r="C32" i="12"/>
  <c r="J31" i="12"/>
  <c r="I31" i="12"/>
  <c r="H31" i="12"/>
  <c r="G26" i="12"/>
  <c r="B26" i="12" s="1"/>
  <c r="G25" i="12"/>
  <c r="B25" i="12" s="1"/>
  <c r="B24" i="12"/>
  <c r="B23" i="12"/>
  <c r="B22" i="12"/>
  <c r="G21" i="12"/>
  <c r="B21" i="12" s="1"/>
  <c r="G20" i="12"/>
  <c r="B20" i="12" s="1"/>
  <c r="G19" i="12"/>
  <c r="B19" i="12" s="1"/>
  <c r="G18" i="12"/>
  <c r="B18" i="12" s="1"/>
  <c r="G17" i="12"/>
  <c r="B17" i="12" s="1"/>
  <c r="G16" i="12"/>
  <c r="B16" i="12" s="1"/>
  <c r="G15" i="12"/>
  <c r="B15" i="12" s="1"/>
  <c r="B14" i="12"/>
  <c r="G13" i="12"/>
  <c r="B13" i="12" s="1"/>
  <c r="G12" i="12"/>
  <c r="B12" i="12" s="1"/>
  <c r="B11" i="12"/>
  <c r="G10" i="12"/>
  <c r="B10" i="12" s="1"/>
  <c r="G9" i="12"/>
  <c r="B9" i="12" s="1"/>
  <c r="G8" i="12"/>
  <c r="B8" i="12" s="1"/>
  <c r="G7" i="12"/>
  <c r="B7" i="12" s="1"/>
  <c r="G5" i="12"/>
  <c r="C5" i="12"/>
  <c r="C4" i="12" s="1"/>
  <c r="J4" i="12"/>
  <c r="I4" i="12"/>
  <c r="H4" i="12"/>
  <c r="L17" i="13" l="1"/>
  <c r="L82" i="13"/>
  <c r="B36" i="12"/>
  <c r="B41" i="12"/>
  <c r="L65" i="13"/>
  <c r="G31" i="12"/>
  <c r="B32" i="12"/>
  <c r="G4" i="12"/>
  <c r="B4" i="12" s="1"/>
  <c r="C31" i="12"/>
  <c r="B34" i="12"/>
  <c r="B35" i="12"/>
  <c r="B37" i="12"/>
  <c r="B38" i="12"/>
  <c r="B40" i="12"/>
  <c r="B5" i="12"/>
  <c r="B39" i="12"/>
  <c r="B31" i="12" l="1"/>
</calcChain>
</file>

<file path=xl/sharedStrings.xml><?xml version="1.0" encoding="utf-8"?>
<sst xmlns="http://schemas.openxmlformats.org/spreadsheetml/2006/main" count="411" uniqueCount="283">
  <si>
    <t>계</t>
  </si>
  <si>
    <t>전용 60㎡이하</t>
  </si>
  <si>
    <t>전용 60-85㎡</t>
  </si>
  <si>
    <t>전용 85㎡초과</t>
  </si>
  <si>
    <t>시군별</t>
    <phoneticPr fontId="8" type="noConversion"/>
  </si>
  <si>
    <t>전월대비
미분양
증감현황</t>
    <phoneticPr fontId="10" type="noConversion"/>
  </si>
  <si>
    <t>계</t>
    <phoneticPr fontId="10" type="noConversion"/>
  </si>
  <si>
    <t>지역</t>
  </si>
  <si>
    <t>소재지</t>
    <phoneticPr fontId="14" type="noConversion"/>
  </si>
  <si>
    <t>사업자
(전화번호)</t>
  </si>
  <si>
    <t>유형</t>
  </si>
  <si>
    <t>분양내용</t>
  </si>
  <si>
    <t>분양결과</t>
  </si>
  <si>
    <t>준공여부
(준공/미준공)</t>
    <phoneticPr fontId="14" type="noConversion"/>
  </si>
  <si>
    <t>시공사</t>
  </si>
  <si>
    <t>시행사</t>
  </si>
  <si>
    <t>(민간
/공공)</t>
  </si>
  <si>
    <t>(임대
/분양)</t>
  </si>
  <si>
    <t>규모별
(전용 ㎡)</t>
    <phoneticPr fontId="7" type="noConversion"/>
  </si>
  <si>
    <t>총분양
가구수</t>
  </si>
  <si>
    <t>미분양가구수</t>
  </si>
  <si>
    <t>□ 전라남도 민간/분양 미분양주택 현황 (총괄)</t>
    <phoneticPr fontId="14" type="noConversion"/>
  </si>
  <si>
    <t>소  계</t>
    <phoneticPr fontId="14" type="noConversion"/>
  </si>
  <si>
    <t>민간</t>
    <phoneticPr fontId="14" type="noConversion"/>
  </si>
  <si>
    <t>분양</t>
    <phoneticPr fontId="14" type="noConversion"/>
  </si>
  <si>
    <t>미준공</t>
    <phoneticPr fontId="14" type="noConversion"/>
  </si>
  <si>
    <t>소    계</t>
    <phoneticPr fontId="14" type="noConversion"/>
  </si>
  <si>
    <t>합     계</t>
    <phoneticPr fontId="21" type="noConversion"/>
  </si>
  <si>
    <t>무안군</t>
  </si>
  <si>
    <t>해남군</t>
  </si>
  <si>
    <t>고흥군</t>
    <phoneticPr fontId="14" type="noConversion"/>
  </si>
  <si>
    <t>도양읍</t>
    <phoneticPr fontId="14" type="noConversion"/>
  </si>
  <si>
    <t>뉴월드종합건설㈜</t>
    <phoneticPr fontId="14" type="noConversion"/>
  </si>
  <si>
    <t>다와건설㈜</t>
    <phoneticPr fontId="14" type="noConversion"/>
  </si>
  <si>
    <t>민간</t>
    <phoneticPr fontId="14" type="noConversion"/>
  </si>
  <si>
    <t>분양</t>
    <phoneticPr fontId="14" type="noConversion"/>
  </si>
  <si>
    <t>소  계</t>
    <phoneticPr fontId="14" type="noConversion"/>
  </si>
  <si>
    <t xml:space="preserve"> </t>
    <phoneticPr fontId="10" type="noConversion"/>
  </si>
  <si>
    <t>민간</t>
    <phoneticPr fontId="14" type="noConversion"/>
  </si>
  <si>
    <t>분양</t>
    <phoneticPr fontId="14" type="noConversion"/>
  </si>
  <si>
    <t>용해동</t>
    <phoneticPr fontId="14" type="noConversion"/>
  </si>
  <si>
    <t>㈜광신종합건설</t>
    <phoneticPr fontId="14" type="noConversion"/>
  </si>
  <si>
    <t>㈜아람주택</t>
    <phoneticPr fontId="14" type="noConversion"/>
  </si>
  <si>
    <t>준공</t>
    <phoneticPr fontId="14" type="noConversion"/>
  </si>
  <si>
    <t>나주시</t>
    <phoneticPr fontId="10" type="noConversion"/>
  </si>
  <si>
    <t>소   계</t>
    <phoneticPr fontId="14" type="noConversion"/>
  </si>
  <si>
    <t>합  계</t>
    <phoneticPr fontId="14" type="noConversion"/>
  </si>
  <si>
    <t>소  계</t>
  </si>
  <si>
    <t>나주시</t>
    <phoneticPr fontId="14" type="noConversion"/>
  </si>
  <si>
    <t>민간</t>
  </si>
  <si>
    <t>분양</t>
  </si>
  <si>
    <t>합  계</t>
  </si>
  <si>
    <t>해남군</t>
    <phoneticPr fontId="14" type="noConversion"/>
  </si>
  <si>
    <t>해남읍</t>
    <phoneticPr fontId="14" type="noConversion"/>
  </si>
  <si>
    <t>㈜일레븐건설</t>
    <phoneticPr fontId="14" type="noConversion"/>
  </si>
  <si>
    <t>민간</t>
    <phoneticPr fontId="14" type="noConversion"/>
  </si>
  <si>
    <t>분양</t>
    <phoneticPr fontId="14" type="noConversion"/>
  </si>
  <si>
    <t>2019.07.31</t>
    <phoneticPr fontId="14" type="noConversion"/>
  </si>
  <si>
    <t>84A</t>
    <phoneticPr fontId="14" type="noConversion"/>
  </si>
  <si>
    <t>소  계</t>
    <phoneticPr fontId="14" type="noConversion"/>
  </si>
  <si>
    <t>강진읍</t>
    <phoneticPr fontId="14" type="noConversion"/>
  </si>
  <si>
    <t>남양건설주식회사</t>
    <phoneticPr fontId="14" type="noConversion"/>
  </si>
  <si>
    <t>코람코투자신탁/
㈜비엔비</t>
    <phoneticPr fontId="14" type="noConversion"/>
  </si>
  <si>
    <t>2019-10-01</t>
    <phoneticPr fontId="14" type="noConversion"/>
  </si>
  <si>
    <t>군동면</t>
    <phoneticPr fontId="14" type="noConversion"/>
  </si>
  <si>
    <t>(주)홍성건설</t>
    <phoneticPr fontId="14" type="noConversion"/>
  </si>
  <si>
    <t>㈜한국투자신탁</t>
    <phoneticPr fontId="14" type="noConversion"/>
  </si>
  <si>
    <t>2020-03-01</t>
    <phoneticPr fontId="14" type="noConversion"/>
  </si>
  <si>
    <t>강진군</t>
    <phoneticPr fontId="14" type="noConversion"/>
  </si>
  <si>
    <t>삼호읍</t>
    <phoneticPr fontId="14" type="noConversion"/>
  </si>
  <si>
    <t>한라건설㈜</t>
    <phoneticPr fontId="14" type="noConversion"/>
  </si>
  <si>
    <t>한라중공업㈜</t>
    <phoneticPr fontId="14" type="noConversion"/>
  </si>
  <si>
    <t>민간</t>
    <phoneticPr fontId="14" type="noConversion"/>
  </si>
  <si>
    <t>분양</t>
    <phoneticPr fontId="14" type="noConversion"/>
  </si>
  <si>
    <t>분양완료일까지</t>
    <phoneticPr fontId="14" type="noConversion"/>
  </si>
  <si>
    <t>상시</t>
    <phoneticPr fontId="14" type="noConversion"/>
  </si>
  <si>
    <t>소  계</t>
    <phoneticPr fontId="14" type="noConversion"/>
  </si>
  <si>
    <t>수시계약</t>
    <phoneticPr fontId="14" type="noConversion"/>
  </si>
  <si>
    <t>2018.02.28</t>
    <phoneticPr fontId="14" type="noConversion"/>
  </si>
  <si>
    <t>2017.04.30</t>
    <phoneticPr fontId="14" type="noConversion"/>
  </si>
  <si>
    <t>2017.11.15.</t>
    <phoneticPr fontId="14" type="noConversion"/>
  </si>
  <si>
    <t>2018.1.24.</t>
    <phoneticPr fontId="14" type="noConversion"/>
  </si>
  <si>
    <t>민간</t>
    <phoneticPr fontId="14" type="noConversion"/>
  </si>
  <si>
    <t>분양</t>
    <phoneticPr fontId="14" type="noConversion"/>
  </si>
  <si>
    <t>일로읍</t>
    <phoneticPr fontId="14" type="noConversion"/>
  </si>
  <si>
    <t>호반건설산업</t>
    <phoneticPr fontId="14" type="noConversion"/>
  </si>
  <si>
    <t>2021.02</t>
    <phoneticPr fontId="14" type="noConversion"/>
  </si>
  <si>
    <t>2018.1.6</t>
    <phoneticPr fontId="14" type="noConversion"/>
  </si>
  <si>
    <t>고흥군</t>
    <phoneticPr fontId="8" type="noConversion"/>
  </si>
  <si>
    <t>미준공</t>
  </si>
  <si>
    <t>광양시</t>
    <phoneticPr fontId="8" type="noConversion"/>
  </si>
  <si>
    <t>연산동</t>
    <phoneticPr fontId="14" type="noConversion"/>
  </si>
  <si>
    <t>중앙건설㈜</t>
    <phoneticPr fontId="14" type="noConversion"/>
  </si>
  <si>
    <t>㈜중앙</t>
    <phoneticPr fontId="14" type="noConversion"/>
  </si>
  <si>
    <t>민간</t>
    <phoneticPr fontId="14" type="noConversion"/>
  </si>
  <si>
    <t>분양</t>
    <phoneticPr fontId="14" type="noConversion"/>
  </si>
  <si>
    <t>영암군</t>
    <phoneticPr fontId="14" type="noConversion"/>
  </si>
  <si>
    <t>삼호읍</t>
    <phoneticPr fontId="14" type="noConversion"/>
  </si>
  <si>
    <t>한라중공업㈜</t>
    <phoneticPr fontId="14" type="noConversion"/>
  </si>
  <si>
    <t>민간</t>
    <phoneticPr fontId="14" type="noConversion"/>
  </si>
  <si>
    <t>분양</t>
    <phoneticPr fontId="14" type="noConversion"/>
  </si>
  <si>
    <t>분양완료일까지</t>
    <phoneticPr fontId="14" type="noConversion"/>
  </si>
  <si>
    <t>상시</t>
    <phoneticPr fontId="14" type="noConversion"/>
  </si>
  <si>
    <t>소  계</t>
    <phoneticPr fontId="14" type="noConversion"/>
  </si>
  <si>
    <t>민간</t>
    <phoneticPr fontId="14" type="noConversion"/>
  </si>
  <si>
    <t>분양</t>
    <phoneticPr fontId="14" type="noConversion"/>
  </si>
  <si>
    <t>소   계</t>
    <phoneticPr fontId="14" type="noConversion"/>
  </si>
  <si>
    <t>자이종합건설㈜</t>
    <phoneticPr fontId="14" type="noConversion"/>
  </si>
  <si>
    <t>상동</t>
    <phoneticPr fontId="14" type="noConversion"/>
  </si>
  <si>
    <t>삼호읍</t>
    <phoneticPr fontId="14" type="noConversion"/>
  </si>
  <si>
    <t>한라건설㈜</t>
    <phoneticPr fontId="14" type="noConversion"/>
  </si>
  <si>
    <t>한라중공업㈜</t>
    <phoneticPr fontId="14" type="noConversion"/>
  </si>
  <si>
    <t>민간</t>
    <phoneticPr fontId="14" type="noConversion"/>
  </si>
  <si>
    <t>분양</t>
    <phoneticPr fontId="14" type="noConversion"/>
  </si>
  <si>
    <t>분양완료일까지</t>
    <phoneticPr fontId="14" type="noConversion"/>
  </si>
  <si>
    <t>상시</t>
    <phoneticPr fontId="14" type="noConversion"/>
  </si>
  <si>
    <t>소  계</t>
    <phoneticPr fontId="14" type="noConversion"/>
  </si>
  <si>
    <t>일로읍</t>
  </si>
  <si>
    <t>한국건설㈜</t>
  </si>
  <si>
    <t>2018.10.31</t>
  </si>
  <si>
    <t>2021.02</t>
  </si>
  <si>
    <t>진도군</t>
    <phoneticPr fontId="10" type="noConversion"/>
  </si>
  <si>
    <t>장흥군</t>
    <phoneticPr fontId="8" type="noConversion"/>
  </si>
  <si>
    <t>고흥군</t>
    <phoneticPr fontId="8" type="noConversion"/>
  </si>
  <si>
    <t>목포시</t>
    <phoneticPr fontId="8" type="noConversion"/>
  </si>
  <si>
    <t>목포시</t>
    <phoneticPr fontId="8" type="noConversion"/>
  </si>
  <si>
    <t>강진군</t>
    <phoneticPr fontId="8" type="noConversion"/>
  </si>
  <si>
    <t>㈜중흥토건</t>
    <phoneticPr fontId="14" type="noConversion"/>
  </si>
  <si>
    <t>중흥에스클래스주식회사</t>
    <phoneticPr fontId="14" type="noConversion"/>
  </si>
  <si>
    <t>2018.3.7</t>
    <phoneticPr fontId="14" type="noConversion"/>
  </si>
  <si>
    <t>2020.11.30</t>
    <phoneticPr fontId="14" type="noConversion"/>
  </si>
  <si>
    <t>담양군</t>
    <phoneticPr fontId="8" type="noConversion"/>
  </si>
  <si>
    <t>영암군</t>
    <phoneticPr fontId="14" type="noConversion"/>
  </si>
  <si>
    <t>영암군</t>
    <phoneticPr fontId="14" type="noConversion"/>
  </si>
  <si>
    <t>순천시</t>
    <phoneticPr fontId="8" type="noConversion"/>
  </si>
  <si>
    <t>순천시</t>
    <phoneticPr fontId="8" type="noConversion"/>
  </si>
  <si>
    <t>시군구</t>
    <phoneticPr fontId="14" type="noConversion"/>
  </si>
  <si>
    <t>읍면동</t>
    <phoneticPr fontId="14" type="noConversion"/>
  </si>
  <si>
    <t>분양
청약일</t>
    <phoneticPr fontId="14" type="noConversion"/>
  </si>
  <si>
    <t>계약
마감일</t>
    <phoneticPr fontId="14" type="noConversion"/>
  </si>
  <si>
    <t>입주예정
(준공)월</t>
    <phoneticPr fontId="14" type="noConversion"/>
  </si>
  <si>
    <t>지구명</t>
    <phoneticPr fontId="14" type="noConversion"/>
  </si>
  <si>
    <t>택지종류
(민간/공공)</t>
    <phoneticPr fontId="14" type="noConversion"/>
  </si>
  <si>
    <t>공공/민간</t>
    <phoneticPr fontId="14" type="noConversion"/>
  </si>
  <si>
    <t>공공/민간</t>
    <phoneticPr fontId="14" type="noConversion"/>
  </si>
  <si>
    <t>공공/민간</t>
    <phoneticPr fontId="14" type="noConversion"/>
  </si>
  <si>
    <t>시도</t>
    <phoneticPr fontId="14" type="noConversion"/>
  </si>
  <si>
    <t>84.92A</t>
    <phoneticPr fontId="14" type="noConversion"/>
  </si>
  <si>
    <t>84.00A</t>
    <phoneticPr fontId="14" type="noConversion"/>
  </si>
  <si>
    <t>84.00B</t>
    <phoneticPr fontId="14" type="noConversion"/>
  </si>
  <si>
    <t>신대지구</t>
    <phoneticPr fontId="14" type="noConversion"/>
  </si>
  <si>
    <t>오룡지구</t>
    <phoneticPr fontId="14" type="noConversion"/>
  </si>
  <si>
    <t>오룡지구</t>
    <phoneticPr fontId="14" type="noConversion"/>
  </si>
  <si>
    <t>-</t>
    <phoneticPr fontId="14" type="noConversion"/>
  </si>
  <si>
    <t>용당지구</t>
    <phoneticPr fontId="14" type="noConversion"/>
  </si>
  <si>
    <t>용당지구</t>
    <phoneticPr fontId="14" type="noConversion"/>
  </si>
  <si>
    <t>공공/민간</t>
    <phoneticPr fontId="14" type="noConversion"/>
  </si>
  <si>
    <t>2018.1.10 ~ 2018.1.11</t>
    <phoneticPr fontId="14" type="noConversion"/>
  </si>
  <si>
    <t>2018.1.31.</t>
    <phoneticPr fontId="14" type="noConversion"/>
  </si>
  <si>
    <t>2019.04.30.</t>
    <phoneticPr fontId="14" type="noConversion"/>
  </si>
  <si>
    <t>미준공</t>
    <phoneticPr fontId="14" type="noConversion"/>
  </si>
  <si>
    <t>용해지구</t>
    <phoneticPr fontId="14" type="noConversion"/>
  </si>
  <si>
    <t>2017.8.16 ~ 2017.8.18</t>
    <phoneticPr fontId="14" type="noConversion"/>
  </si>
  <si>
    <t>2017.9.18.</t>
    <phoneticPr fontId="14" type="noConversion"/>
  </si>
  <si>
    <t>2018.7.31.</t>
    <phoneticPr fontId="14" type="noConversion"/>
  </si>
  <si>
    <t>준공</t>
    <phoneticPr fontId="14" type="noConversion"/>
  </si>
  <si>
    <t>연산지구</t>
    <phoneticPr fontId="14" type="noConversion"/>
  </si>
  <si>
    <t>하당지구</t>
    <phoneticPr fontId="14" type="noConversion"/>
  </si>
  <si>
    <t>2018.9.11 ~ 2018.9.19</t>
    <phoneticPr fontId="14" type="noConversion"/>
  </si>
  <si>
    <t>2021.1.31.</t>
    <phoneticPr fontId="14" type="noConversion"/>
  </si>
  <si>
    <t>2021.01.31.</t>
    <phoneticPr fontId="14" type="noConversion"/>
  </si>
  <si>
    <t>2017.09.14</t>
    <phoneticPr fontId="14" type="noConversion"/>
  </si>
  <si>
    <t>2016.10.17</t>
    <phoneticPr fontId="14" type="noConversion"/>
  </si>
  <si>
    <t>2017.6.27 ~
2017.6.29</t>
    <phoneticPr fontId="14" type="noConversion"/>
  </si>
  <si>
    <t>2019.2.7.~
2019.2.9.</t>
    <phoneticPr fontId="14" type="noConversion"/>
  </si>
  <si>
    <t>-</t>
    <phoneticPr fontId="14" type="noConversion"/>
  </si>
  <si>
    <t>마동</t>
    <phoneticPr fontId="14" type="noConversion"/>
  </si>
  <si>
    <t>삼부토건㈜</t>
    <phoneticPr fontId="14" type="noConversion"/>
  </si>
  <si>
    <t>대한토지신탁㈜</t>
    <phoneticPr fontId="14" type="noConversion"/>
  </si>
  <si>
    <t>민간</t>
    <phoneticPr fontId="14" type="noConversion"/>
  </si>
  <si>
    <t>분양</t>
    <phoneticPr fontId="14" type="noConversion"/>
  </si>
  <si>
    <t>60.96A</t>
    <phoneticPr fontId="14" type="noConversion"/>
  </si>
  <si>
    <t>2019-04-12 ~</t>
    <phoneticPr fontId="14" type="noConversion"/>
  </si>
  <si>
    <t>수시계약</t>
    <phoneticPr fontId="14" type="noConversion"/>
  </si>
  <si>
    <t>2022-01-31</t>
    <phoneticPr fontId="14" type="noConversion"/>
  </si>
  <si>
    <t>미준공</t>
    <phoneticPr fontId="14" type="noConversion"/>
  </si>
  <si>
    <t>마동지구</t>
    <phoneticPr fontId="14" type="noConversion"/>
  </si>
  <si>
    <t>공공/민간</t>
    <phoneticPr fontId="14" type="noConversion"/>
  </si>
  <si>
    <t>60.86B</t>
    <phoneticPr fontId="14" type="noConversion"/>
  </si>
  <si>
    <t>78.49A</t>
    <phoneticPr fontId="14" type="noConversion"/>
  </si>
  <si>
    <t>78.94B</t>
    <phoneticPr fontId="14" type="noConversion"/>
  </si>
  <si>
    <t>소  계</t>
    <phoneticPr fontId="14" type="noConversion"/>
  </si>
  <si>
    <t>화순군</t>
    <phoneticPr fontId="8" type="noConversion"/>
  </si>
  <si>
    <t>함평군</t>
    <phoneticPr fontId="10" type="noConversion"/>
  </si>
  <si>
    <t>구례군</t>
    <phoneticPr fontId="10" type="noConversion"/>
  </si>
  <si>
    <t>장성군</t>
    <phoneticPr fontId="10" type="noConversion"/>
  </si>
  <si>
    <t>구례군</t>
    <phoneticPr fontId="14" type="noConversion"/>
  </si>
  <si>
    <t>구례읍</t>
    <phoneticPr fontId="14" type="noConversion"/>
  </si>
  <si>
    <t>㈜미라벨종합건설</t>
    <phoneticPr fontId="14" type="noConversion"/>
  </si>
  <si>
    <t>㈜미라벨산업개발</t>
    <phoneticPr fontId="14" type="noConversion"/>
  </si>
  <si>
    <t>2019.7.15~
2019.7.16</t>
    <phoneticPr fontId="14" type="noConversion"/>
  </si>
  <si>
    <t>2019.8.6</t>
    <phoneticPr fontId="14" type="noConversion"/>
  </si>
  <si>
    <t>2019.08.</t>
    <phoneticPr fontId="14" type="noConversion"/>
  </si>
  <si>
    <t>구례군</t>
    <phoneticPr fontId="10" type="noConversion"/>
  </si>
  <si>
    <t>해남군</t>
    <phoneticPr fontId="10" type="noConversion"/>
  </si>
  <si>
    <t>2017.4.13.~
2017.4.22.</t>
    <phoneticPr fontId="14" type="noConversion"/>
  </si>
  <si>
    <t>삼향읍</t>
    <phoneticPr fontId="14" type="noConversion"/>
  </si>
  <si>
    <t>㈜제일건설</t>
    <phoneticPr fontId="14" type="noConversion"/>
  </si>
  <si>
    <t>민간</t>
    <phoneticPr fontId="14" type="noConversion"/>
  </si>
  <si>
    <t>분양</t>
    <phoneticPr fontId="14" type="noConversion"/>
  </si>
  <si>
    <t>2021.03</t>
    <phoneticPr fontId="14" type="noConversion"/>
  </si>
  <si>
    <t>미준공</t>
    <phoneticPr fontId="14" type="noConversion"/>
  </si>
  <si>
    <t>-</t>
    <phoneticPr fontId="14" type="noConversion"/>
  </si>
  <si>
    <t>공공/민간</t>
    <phoneticPr fontId="14" type="noConversion"/>
  </si>
  <si>
    <t>소   계</t>
    <phoneticPr fontId="14" type="noConversion"/>
  </si>
  <si>
    <t>달동</t>
    <phoneticPr fontId="14" type="noConversion"/>
  </si>
  <si>
    <t>㈜미래종합건설</t>
    <phoneticPr fontId="14" type="noConversion"/>
  </si>
  <si>
    <t>㈜세종건설산업</t>
    <phoneticPr fontId="14" type="noConversion"/>
  </si>
  <si>
    <t>2019.10.2 ~ 2017.10.7</t>
    <phoneticPr fontId="14" type="noConversion"/>
  </si>
  <si>
    <t>분양완료일까지</t>
    <phoneticPr fontId="14" type="noConversion"/>
  </si>
  <si>
    <t>2021.11.30.</t>
    <phoneticPr fontId="14" type="noConversion"/>
  </si>
  <si>
    <t>신항지구</t>
    <phoneticPr fontId="14" type="noConversion"/>
  </si>
  <si>
    <t>2019.9.11</t>
    <phoneticPr fontId="14" type="noConversion"/>
  </si>
  <si>
    <t>~</t>
    <phoneticPr fontId="14" type="noConversion"/>
  </si>
  <si>
    <t>2019.9.3.~
2019.9.5.</t>
    <phoneticPr fontId="14" type="noConversion"/>
  </si>
  <si>
    <t>2018.5.23.~
2018.5.25.</t>
    <phoneticPr fontId="14" type="noConversion"/>
  </si>
  <si>
    <t>2017.12.6.~
2017.12.7.</t>
    <phoneticPr fontId="14" type="noConversion"/>
  </si>
  <si>
    <t xml:space="preserve">
ㅇ분양청약일은 입주자모집공고일, 계약마감일은 공고문상의 계약마감일을 기입해 주셔야 합니다. 꼭 2008-01-05 이 형식에 맞춰 작성해 주세요(누락된 곳이 많습니다)
ㅇ기존 자료에 추가적으로 사업장 지구명과 택지종류(현재 분양가상한제 적용대상인 공공택지에 해당하는 경우 "공공"으로 표기</t>
    <phoneticPr fontId="14" type="noConversion"/>
  </si>
  <si>
    <t>곡성군</t>
    <phoneticPr fontId="10" type="noConversion"/>
  </si>
  <si>
    <t>보성군</t>
    <phoneticPr fontId="10" type="noConversion"/>
  </si>
  <si>
    <t>영광군</t>
    <phoneticPr fontId="10" type="noConversion"/>
  </si>
  <si>
    <t>완도군</t>
    <phoneticPr fontId="10" type="noConversion"/>
  </si>
  <si>
    <t>신안군</t>
    <phoneticPr fontId="10" type="noConversion"/>
  </si>
  <si>
    <t>목포시</t>
    <phoneticPr fontId="14" type="noConversion"/>
  </si>
  <si>
    <t>전라남도</t>
    <phoneticPr fontId="14" type="noConversion"/>
  </si>
  <si>
    <t>여수시</t>
    <phoneticPr fontId="10" type="noConversion"/>
  </si>
  <si>
    <t>여수시</t>
    <phoneticPr fontId="10" type="noConversion"/>
  </si>
  <si>
    <t>여수시</t>
    <phoneticPr fontId="14" type="noConversion"/>
  </si>
  <si>
    <t>관문동</t>
    <phoneticPr fontId="14" type="noConversion"/>
  </si>
  <si>
    <t>보광종합건설㈜</t>
    <phoneticPr fontId="14" type="noConversion"/>
  </si>
  <si>
    <t>골드종합건설㈜</t>
    <phoneticPr fontId="14" type="noConversion"/>
  </si>
  <si>
    <t>2016.10.12.~2016.10.14.</t>
    <phoneticPr fontId="14" type="noConversion"/>
  </si>
  <si>
    <t>2016.10.27.</t>
    <phoneticPr fontId="14" type="noConversion"/>
  </si>
  <si>
    <t>2019.8.31.</t>
    <phoneticPr fontId="14" type="noConversion"/>
  </si>
  <si>
    <t>84B</t>
    <phoneticPr fontId="14" type="noConversion"/>
  </si>
  <si>
    <t>84C</t>
    <phoneticPr fontId="14" type="noConversion"/>
  </si>
  <si>
    <t>84D</t>
    <phoneticPr fontId="14" type="noConversion"/>
  </si>
  <si>
    <t>84E</t>
    <phoneticPr fontId="14" type="noConversion"/>
  </si>
  <si>
    <t>신월동</t>
    <phoneticPr fontId="14" type="noConversion"/>
  </si>
  <si>
    <t>㈜지에이건설</t>
    <phoneticPr fontId="14" type="noConversion"/>
  </si>
  <si>
    <t>㈜세일산업개발, ㈜금성개발</t>
    <phoneticPr fontId="14" type="noConversion"/>
  </si>
  <si>
    <t>2019.10.7.~2019.10.10.</t>
    <phoneticPr fontId="14" type="noConversion"/>
  </si>
  <si>
    <t>2019.11.1</t>
    <phoneticPr fontId="14" type="noConversion"/>
  </si>
  <si>
    <t>2022.10.</t>
    <phoneticPr fontId="14" type="noConversion"/>
  </si>
  <si>
    <t>웅천동</t>
    <phoneticPr fontId="14" type="noConversion"/>
  </si>
  <si>
    <t>골드디움㈜</t>
    <phoneticPr fontId="14" type="noConversion"/>
  </si>
  <si>
    <t>2019.5.6.~2019.5.8.</t>
    <phoneticPr fontId="14" type="noConversion"/>
  </si>
  <si>
    <t>2019.5.14.</t>
    <phoneticPr fontId="14" type="noConversion"/>
  </si>
  <si>
    <t>2021.9.30.</t>
    <phoneticPr fontId="14" type="noConversion"/>
  </si>
  <si>
    <t>웅천택지
개발지구</t>
    <phoneticPr fontId="14" type="noConversion"/>
  </si>
  <si>
    <t>합     계</t>
    <phoneticPr fontId="14" type="noConversion"/>
  </si>
  <si>
    <t>□ 전라남도 민간/분양 미분양주택 현황 (준공 후)</t>
    <phoneticPr fontId="14" type="noConversion"/>
  </si>
  <si>
    <t>승원종합건설㈜</t>
    <phoneticPr fontId="14" type="noConversion"/>
  </si>
  <si>
    <t>라온주택㈜</t>
    <phoneticPr fontId="14" type="noConversion"/>
  </si>
  <si>
    <t>민간분양 주택(2020년 9월)</t>
    <phoneticPr fontId="8" type="noConversion"/>
  </si>
  <si>
    <t>민간분양 주택(2020년 9월)</t>
    <phoneticPr fontId="14" type="noConversion"/>
  </si>
  <si>
    <t>순천시</t>
    <phoneticPr fontId="14" type="noConversion"/>
  </si>
  <si>
    <t>해룡면 신대리</t>
    <phoneticPr fontId="14" type="noConversion"/>
  </si>
  <si>
    <r>
      <t xml:space="preserve"> □ 세부 현황 (2020년 10월말 기준) </t>
    </r>
    <r>
      <rPr>
        <b/>
        <sz val="12"/>
        <rFont val="맑은 고딕"/>
        <family val="3"/>
        <charset val="129"/>
        <scheme val="major"/>
      </rPr>
      <t>* 노랑색 셀 부분만 작성(주황색 셀, 파랑색 셀의 함수 변경금지)</t>
    </r>
    <phoneticPr fontId="14" type="noConversion"/>
  </si>
  <si>
    <t>전월
(2020년 9월)</t>
    <phoneticPr fontId="8" type="noConversion"/>
  </si>
  <si>
    <t>당해월
(2020년 10월)</t>
    <phoneticPr fontId="8" type="noConversion"/>
  </si>
  <si>
    <t>민간분양 주택(2020년 10월)</t>
    <phoneticPr fontId="8" type="noConversion"/>
  </si>
  <si>
    <t>민간분양 주택(2020년 10월)</t>
    <phoneticPr fontId="14" type="noConversion"/>
  </si>
  <si>
    <t>빛가람동</t>
    <phoneticPr fontId="14" type="noConversion"/>
  </si>
  <si>
    <t>㈜부영주택</t>
    <phoneticPr fontId="14" type="noConversion"/>
  </si>
  <si>
    <t>2019.10.23.</t>
    <phoneticPr fontId="14" type="noConversion"/>
  </si>
  <si>
    <t>2019.11.14.</t>
    <phoneticPr fontId="14" type="noConversion"/>
  </si>
  <si>
    <t>2020.8.31.</t>
    <phoneticPr fontId="14" type="noConversion"/>
  </si>
  <si>
    <t>혁신도시</t>
    <phoneticPr fontId="14" type="noConversion"/>
  </si>
  <si>
    <t>공공</t>
    <phoneticPr fontId="14" type="noConversion"/>
  </si>
  <si>
    <t>광양시</t>
    <phoneticPr fontId="14" type="noConversion"/>
  </si>
  <si>
    <t>OOO</t>
    <phoneticPr fontId="14" type="noConversion"/>
  </si>
  <si>
    <t>OOO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</si>
</sst>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#,##0_);[Red]\(#,##0\)"/>
    <numFmt numFmtId="179" formatCode="#,##0.0_);[Red]\(#,##0.0\)"/>
    <numFmt numFmtId="180" formatCode="0.00_);[Red]\(0.00\)"/>
    <numFmt numFmtId="181" formatCode="#,##0.00_);[Red]\(#,##0.00\)"/>
    <numFmt numFmtId="182" formatCode="0.0000_);[Red]\(0.0000\)"/>
    <numFmt numFmtId="183" formatCode="#,##0_ "/>
  </numFmts>
  <fonts count="38" x14ac:knownFonts="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2"/>
      <color indexed="8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20"/>
      <name val="HY견고딕"/>
      <family val="1"/>
      <charset val="129"/>
    </font>
    <font>
      <b/>
      <sz val="20"/>
      <name val="맑은 고딕"/>
      <family val="3"/>
      <charset val="129"/>
      <scheme val="major"/>
    </font>
    <font>
      <sz val="11"/>
      <color indexed="9"/>
      <name val="맑은 고딕"/>
      <family val="3"/>
      <charset val="129"/>
    </font>
    <font>
      <sz val="8"/>
      <name val="맑은 고딕"/>
      <family val="3"/>
      <charset val="129"/>
    </font>
    <font>
      <sz val="11"/>
      <color rgb="FFFF0000"/>
      <name val="돋움"/>
      <family val="3"/>
      <charset val="129"/>
    </font>
    <font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sz val="20"/>
      <color theme="1"/>
      <name val="HY견고딕"/>
      <family val="1"/>
      <charset val="129"/>
    </font>
    <font>
      <sz val="12"/>
      <name val="돋움"/>
      <family val="3"/>
      <charset val="129"/>
    </font>
    <font>
      <sz val="10"/>
      <color theme="1"/>
      <name val="돋움"/>
      <family val="3"/>
      <charset val="129"/>
    </font>
    <font>
      <b/>
      <sz val="12"/>
      <name val="돋움"/>
      <family val="3"/>
      <charset val="129"/>
    </font>
    <font>
      <sz val="15"/>
      <color rgb="FFFF0000"/>
      <name val="돋움"/>
      <family val="3"/>
      <charset val="129"/>
    </font>
    <font>
      <sz val="12"/>
      <color theme="0"/>
      <name val="돋움"/>
      <family val="3"/>
      <charset val="129"/>
    </font>
    <font>
      <b/>
      <sz val="12"/>
      <name val="맑은 고딕"/>
      <family val="3"/>
      <charset val="129"/>
      <scheme val="major"/>
    </font>
    <font>
      <b/>
      <i/>
      <sz val="12"/>
      <color theme="1"/>
      <name val="돋움"/>
      <family val="3"/>
      <charset val="129"/>
    </font>
    <font>
      <i/>
      <sz val="11"/>
      <color theme="1"/>
      <name val="돋움"/>
      <family val="3"/>
      <charset val="129"/>
    </font>
    <font>
      <b/>
      <sz val="20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0"/>
      </patternFill>
    </fill>
    <fill>
      <patternFill patternType="solid">
        <fgColor rgb="FFFFCC99"/>
        <bgColor indexed="0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27">
    <xf numFmtId="0" fontId="0" fillId="0" borderId="0" applyFill="0" applyAlignment="0"/>
    <xf numFmtId="41" fontId="7" fillId="0" borderId="0" applyFont="0" applyFill="0" applyAlignment="0" applyProtection="0"/>
    <xf numFmtId="41" fontId="11" fillId="0" borderId="0" applyFont="0" applyFill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176" fontId="9" fillId="0" borderId="0" applyFont="0" applyFill="0" applyAlignment="0" applyProtection="0"/>
    <xf numFmtId="177" fontId="12" fillId="0" borderId="0" applyFont="0" applyFill="0" applyBorder="0" applyAlignment="0" applyProtection="0"/>
    <xf numFmtId="0" fontId="7" fillId="0" borderId="0" applyFill="0" applyAlignment="0"/>
    <xf numFmtId="0" fontId="11" fillId="0" borderId="0" applyFill="0" applyAlignment="0"/>
    <xf numFmtId="0" fontId="16" fillId="0" borderId="0">
      <alignment vertical="center"/>
    </xf>
    <xf numFmtId="0" fontId="16" fillId="0" borderId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7" fillId="0" borderId="0">
      <alignment vertical="center"/>
    </xf>
    <xf numFmtId="0" fontId="11" fillId="0" borderId="0" applyFill="0" applyAlignment="0"/>
    <xf numFmtId="9" fontId="8" fillId="0" borderId="0" applyFont="0" applyFill="0" applyAlignment="0" applyProtection="0"/>
    <xf numFmtId="41" fontId="11" fillId="0" borderId="0" applyFont="0" applyFill="0" applyAlignment="0" applyProtection="0"/>
    <xf numFmtId="41" fontId="11" fillId="0" borderId="0" applyFont="0" applyFill="0" applyAlignment="0" applyProtection="0"/>
    <xf numFmtId="0" fontId="11" fillId="0" borderId="0" applyFill="0" applyAlignment="0"/>
    <xf numFmtId="0" fontId="11" fillId="0" borderId="0" applyFill="0" applyAlignment="0"/>
    <xf numFmtId="0" fontId="11" fillId="0" borderId="0" applyFill="0" applyAlignment="0"/>
    <xf numFmtId="41" fontId="11" fillId="0" borderId="0" applyFont="0" applyFill="0" applyAlignment="0" applyProtection="0"/>
    <xf numFmtId="0" fontId="11" fillId="0" borderId="0" applyFill="0" applyAlignment="0"/>
    <xf numFmtId="41" fontId="7" fillId="0" borderId="0" applyFont="0" applyFill="0" applyAlignment="0" applyProtection="0"/>
    <xf numFmtId="0" fontId="7" fillId="0" borderId="0" applyFill="0" applyAlignment="0"/>
    <xf numFmtId="0" fontId="6" fillId="0" borderId="0">
      <alignment vertical="center"/>
    </xf>
    <xf numFmtId="0" fontId="7" fillId="0" borderId="0" applyFill="0" applyAlignment="0"/>
    <xf numFmtId="9" fontId="8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41" fontId="7" fillId="0" borderId="0" applyFont="0" applyFill="0" applyAlignment="0" applyProtection="0"/>
    <xf numFmtId="0" fontId="7" fillId="0" borderId="0" applyFill="0" applyAlignment="0"/>
    <xf numFmtId="41" fontId="7" fillId="0" borderId="0" applyFont="0" applyFill="0" applyAlignment="0" applyProtection="0"/>
    <xf numFmtId="0" fontId="7" fillId="0" borderId="0" applyFill="0" applyAlignment="0"/>
    <xf numFmtId="0" fontId="5" fillId="0" borderId="0">
      <alignment vertical="center"/>
    </xf>
    <xf numFmtId="0" fontId="7" fillId="0" borderId="0" applyFill="0" applyAlignment="0"/>
    <xf numFmtId="41" fontId="7" fillId="0" borderId="0" applyFont="0" applyFill="0" applyAlignment="0" applyProtection="0"/>
    <xf numFmtId="41" fontId="7" fillId="0" borderId="0" applyFont="0" applyFill="0" applyAlignment="0" applyProtection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41" fontId="7" fillId="0" borderId="0" applyFont="0" applyFill="0" applyAlignment="0" applyProtection="0"/>
    <xf numFmtId="0" fontId="7" fillId="0" borderId="0" applyFill="0" applyAlignment="0"/>
    <xf numFmtId="0" fontId="5" fillId="0" borderId="0">
      <alignment vertical="center"/>
    </xf>
    <xf numFmtId="0" fontId="7" fillId="0" borderId="0" applyFill="0" applyAlignment="0"/>
    <xf numFmtId="9" fontId="8" fillId="0" borderId="0" applyFont="0" applyFill="0" applyAlignment="0" applyProtection="0"/>
    <xf numFmtId="41" fontId="7" fillId="0" borderId="0" applyFont="0" applyFill="0" applyAlignment="0" applyProtection="0"/>
    <xf numFmtId="0" fontId="7" fillId="0" borderId="0" applyFill="0" applyAlignment="0"/>
    <xf numFmtId="0" fontId="4" fillId="0" borderId="0">
      <alignment vertical="center"/>
    </xf>
    <xf numFmtId="0" fontId="7" fillId="0" borderId="0" applyFill="0" applyAlignment="0"/>
    <xf numFmtId="41" fontId="7" fillId="0" borderId="0" applyFont="0" applyFill="0" applyAlignment="0" applyProtection="0"/>
    <xf numFmtId="41" fontId="7" fillId="0" borderId="0" applyFont="0" applyFill="0" applyAlignment="0" applyProtection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41" fontId="7" fillId="0" borderId="0" applyFont="0" applyFill="0" applyAlignment="0" applyProtection="0"/>
    <xf numFmtId="0" fontId="7" fillId="0" borderId="0" applyFill="0" applyAlignment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Alignment="0" applyProtection="0"/>
    <xf numFmtId="0" fontId="7" fillId="0" borderId="0" applyFill="0" applyAlignment="0"/>
    <xf numFmtId="0" fontId="3" fillId="0" borderId="0">
      <alignment vertical="center"/>
    </xf>
    <xf numFmtId="0" fontId="7" fillId="0" borderId="0" applyFill="0" applyAlignment="0"/>
    <xf numFmtId="41" fontId="7" fillId="0" borderId="0" applyFont="0" applyFill="0" applyAlignment="0" applyProtection="0"/>
    <xf numFmtId="41" fontId="7" fillId="0" borderId="0" applyFont="0" applyFill="0" applyAlignment="0" applyProtection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41" fontId="7" fillId="0" borderId="0" applyFont="0" applyFill="0" applyAlignment="0" applyProtection="0"/>
    <xf numFmtId="0" fontId="7" fillId="0" borderId="0" applyFill="0" applyAlignment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16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7" fillId="0" borderId="0" applyFill="0" applyAlignment="0"/>
    <xf numFmtId="41" fontId="7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6" fillId="0" borderId="0" applyFont="0" applyFill="0" applyBorder="0" applyAlignment="0" applyProtection="0"/>
    <xf numFmtId="0" fontId="7" fillId="0" borderId="0" applyFill="0" applyAlignment="0"/>
  </cellStyleXfs>
  <cellXfs count="378">
    <xf numFmtId="0" fontId="0" fillId="0" borderId="0" xfId="0" applyFill="1" applyAlignment="1"/>
    <xf numFmtId="0" fontId="15" fillId="0" borderId="0" xfId="0" applyFont="1" applyFill="1" applyAlignment="1"/>
    <xf numFmtId="0" fontId="13" fillId="0" borderId="0" xfId="0" applyFont="1" applyFill="1" applyAlignment="1"/>
    <xf numFmtId="0" fontId="16" fillId="0" borderId="0" xfId="10" applyFont="1"/>
    <xf numFmtId="0" fontId="16" fillId="0" borderId="0" xfId="10" applyFont="1" applyAlignment="1">
      <alignment vertical="top"/>
    </xf>
    <xf numFmtId="0" fontId="16" fillId="0" borderId="0" xfId="10" applyFont="1" applyFill="1" applyAlignment="1">
      <alignment vertical="center"/>
    </xf>
    <xf numFmtId="0" fontId="16" fillId="0" borderId="0" xfId="10" applyFont="1" applyAlignment="1">
      <alignment vertical="center"/>
    </xf>
    <xf numFmtId="179" fontId="16" fillId="0" borderId="0" xfId="10" applyNumberFormat="1" applyFont="1" applyAlignment="1">
      <alignment horizontal="right" vertical="center"/>
    </xf>
    <xf numFmtId="178" fontId="16" fillId="0" borderId="0" xfId="10" applyNumberFormat="1" applyFont="1" applyAlignment="1">
      <alignment horizontal="right" vertical="center"/>
    </xf>
    <xf numFmtId="49" fontId="16" fillId="0" borderId="0" xfId="10" applyNumberFormat="1" applyFont="1" applyAlignment="1">
      <alignment vertical="center"/>
    </xf>
    <xf numFmtId="0" fontId="16" fillId="0" borderId="0" xfId="10" applyFont="1"/>
    <xf numFmtId="0" fontId="23" fillId="0" borderId="0" xfId="0" applyFont="1" applyFill="1" applyAlignment="1"/>
    <xf numFmtId="0" fontId="23" fillId="0" borderId="0" xfId="0" applyNumberFormat="1" applyFont="1" applyFill="1" applyAlignment="1"/>
    <xf numFmtId="49" fontId="22" fillId="0" borderId="0" xfId="86" applyNumberFormat="1" applyFont="1" applyFill="1" applyBorder="1" applyAlignment="1">
      <alignment vertical="center" wrapText="1"/>
    </xf>
    <xf numFmtId="0" fontId="25" fillId="0" borderId="0" xfId="0" applyFont="1" applyFill="1" applyAlignment="1"/>
    <xf numFmtId="0" fontId="22" fillId="0" borderId="0" xfId="0" applyNumberFormat="1" applyFont="1" applyFill="1" applyAlignment="1">
      <alignment horizontal="right"/>
    </xf>
    <xf numFmtId="0" fontId="25" fillId="0" borderId="0" xfId="0" applyNumberFormat="1" applyFont="1" applyFill="1" applyAlignment="1"/>
    <xf numFmtId="0" fontId="24" fillId="0" borderId="0" xfId="10" applyFont="1"/>
    <xf numFmtId="0" fontId="24" fillId="0" borderId="0" xfId="89" applyFont="1"/>
    <xf numFmtId="0" fontId="24" fillId="0" borderId="0" xfId="0" applyNumberFormat="1" applyFont="1" applyFill="1" applyAlignment="1"/>
    <xf numFmtId="178" fontId="24" fillId="0" borderId="0" xfId="10" applyNumberFormat="1" applyFont="1"/>
    <xf numFmtId="0" fontId="24" fillId="0" borderId="0" xfId="10" applyFont="1" applyAlignment="1">
      <alignment vertical="top"/>
    </xf>
    <xf numFmtId="0" fontId="24" fillId="0" borderId="0" xfId="10" applyFont="1" applyFill="1" applyAlignment="1">
      <alignment vertical="center"/>
    </xf>
    <xf numFmtId="0" fontId="24" fillId="0" borderId="0" xfId="10" applyFont="1" applyAlignment="1">
      <alignment vertical="center"/>
    </xf>
    <xf numFmtId="178" fontId="24" fillId="0" borderId="0" xfId="10" applyNumberFormat="1" applyFont="1" applyAlignment="1">
      <alignment horizontal="right" vertical="center"/>
    </xf>
    <xf numFmtId="49" fontId="24" fillId="0" borderId="0" xfId="10" applyNumberFormat="1" applyFont="1" applyAlignment="1">
      <alignment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4" fillId="0" borderId="3" xfId="86" applyFont="1" applyFill="1" applyBorder="1" applyAlignment="1">
      <alignment horizontal="center" vertical="center"/>
    </xf>
    <xf numFmtId="0" fontId="24" fillId="0" borderId="3" xfId="86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right" vertical="center"/>
    </xf>
    <xf numFmtId="178" fontId="26" fillId="5" borderId="20" xfId="86" applyNumberFormat="1" applyFont="1" applyFill="1" applyBorder="1" applyAlignment="1">
      <alignment horizontal="right" vertical="center"/>
    </xf>
    <xf numFmtId="178" fontId="24" fillId="0" borderId="20" xfId="86" applyNumberFormat="1" applyFont="1" applyFill="1" applyBorder="1" applyAlignment="1">
      <alignment horizontal="right" vertical="center"/>
    </xf>
    <xf numFmtId="41" fontId="24" fillId="0" borderId="20" xfId="81" applyFont="1" applyBorder="1" applyAlignment="1">
      <alignment vertical="center"/>
    </xf>
    <xf numFmtId="178" fontId="24" fillId="0" borderId="20" xfId="86" applyNumberFormat="1" applyFont="1" applyFill="1" applyBorder="1" applyAlignment="1">
      <alignment vertical="center"/>
    </xf>
    <xf numFmtId="0" fontId="27" fillId="0" borderId="7" xfId="0" applyFont="1" applyFill="1" applyBorder="1" applyAlignment="1">
      <alignment horizontal="right" vertical="center"/>
    </xf>
    <xf numFmtId="0" fontId="24" fillId="0" borderId="20" xfId="10" applyFont="1" applyFill="1" applyBorder="1" applyAlignment="1">
      <alignment horizontal="right" vertical="center"/>
    </xf>
    <xf numFmtId="178" fontId="16" fillId="0" borderId="20" xfId="86" applyNumberFormat="1" applyFont="1" applyFill="1" applyBorder="1" applyAlignment="1">
      <alignment horizontal="right" vertical="center" wrapText="1"/>
    </xf>
    <xf numFmtId="0" fontId="16" fillId="0" borderId="3" xfId="86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right" vertical="center"/>
    </xf>
    <xf numFmtId="183" fontId="13" fillId="0" borderId="0" xfId="0" applyNumberFormat="1" applyFont="1" applyFill="1" applyAlignment="1"/>
    <xf numFmtId="178" fontId="16" fillId="0" borderId="24" xfId="86" applyNumberFormat="1" applyFont="1" applyFill="1" applyBorder="1" applyAlignment="1">
      <alignment horizontal="right" vertical="center"/>
    </xf>
    <xf numFmtId="178" fontId="24" fillId="0" borderId="24" xfId="86" applyNumberFormat="1" applyFont="1" applyFill="1" applyBorder="1" applyAlignment="1">
      <alignment horizontal="right" vertical="center"/>
    </xf>
    <xf numFmtId="0" fontId="26" fillId="7" borderId="3" xfId="10" applyFont="1" applyFill="1" applyBorder="1" applyAlignment="1">
      <alignment horizontal="center" vertical="center"/>
    </xf>
    <xf numFmtId="0" fontId="24" fillId="7" borderId="3" xfId="86" applyFont="1" applyFill="1" applyBorder="1" applyAlignment="1">
      <alignment vertical="center" wrapText="1"/>
    </xf>
    <xf numFmtId="0" fontId="24" fillId="7" borderId="3" xfId="86" applyFont="1" applyFill="1" applyBorder="1" applyAlignment="1">
      <alignment horizontal="center" vertical="center" wrapText="1"/>
    </xf>
    <xf numFmtId="178" fontId="26" fillId="7" borderId="20" xfId="86" applyNumberFormat="1" applyFont="1" applyFill="1" applyBorder="1" applyAlignment="1">
      <alignment horizontal="right" vertical="center"/>
    </xf>
    <xf numFmtId="178" fontId="8" fillId="7" borderId="24" xfId="86" applyNumberFormat="1" applyFont="1" applyFill="1" applyBorder="1" applyAlignment="1">
      <alignment horizontal="right" vertical="center"/>
    </xf>
    <xf numFmtId="0" fontId="8" fillId="7" borderId="3" xfId="86" applyFont="1" applyFill="1" applyBorder="1" applyAlignment="1">
      <alignment horizontal="center" vertical="center" wrapText="1"/>
    </xf>
    <xf numFmtId="0" fontId="16" fillId="7" borderId="3" xfId="86" applyFont="1" applyFill="1" applyBorder="1" applyAlignment="1">
      <alignment horizontal="center" vertical="center" wrapText="1"/>
    </xf>
    <xf numFmtId="0" fontId="16" fillId="7" borderId="3" xfId="86" applyFont="1" applyFill="1" applyBorder="1" applyAlignment="1">
      <alignment vertical="center" wrapText="1"/>
    </xf>
    <xf numFmtId="178" fontId="8" fillId="7" borderId="20" xfId="86" applyNumberFormat="1" applyFont="1" applyFill="1" applyBorder="1" applyAlignment="1">
      <alignment horizontal="right" vertical="center" wrapText="1"/>
    </xf>
    <xf numFmtId="0" fontId="26" fillId="7" borderId="3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vertical="center"/>
    </xf>
    <xf numFmtId="41" fontId="26" fillId="7" borderId="20" xfId="81" applyFont="1" applyFill="1" applyBorder="1" applyAlignment="1">
      <alignment vertical="center"/>
    </xf>
    <xf numFmtId="178" fontId="26" fillId="7" borderId="24" xfId="86" applyNumberFormat="1" applyFont="1" applyFill="1" applyBorder="1" applyAlignment="1">
      <alignment horizontal="right" vertical="center"/>
    </xf>
    <xf numFmtId="0" fontId="26" fillId="7" borderId="3" xfId="89" applyFont="1" applyFill="1" applyBorder="1" applyAlignment="1">
      <alignment horizontal="center" vertical="center"/>
    </xf>
    <xf numFmtId="0" fontId="26" fillId="7" borderId="3" xfId="89" applyFont="1" applyFill="1" applyBorder="1" applyAlignment="1">
      <alignment vertical="center"/>
    </xf>
    <xf numFmtId="0" fontId="26" fillId="7" borderId="3" xfId="10" applyFont="1" applyFill="1" applyBorder="1" applyAlignment="1">
      <alignment vertical="center"/>
    </xf>
    <xf numFmtId="182" fontId="26" fillId="7" borderId="3" xfId="89" applyNumberFormat="1" applyFont="1" applyFill="1" applyBorder="1" applyAlignment="1">
      <alignment horizontal="center" vertical="center"/>
    </xf>
    <xf numFmtId="182" fontId="26" fillId="7" borderId="3" xfId="89" applyNumberFormat="1" applyFont="1" applyFill="1" applyBorder="1" applyAlignment="1">
      <alignment vertical="center"/>
    </xf>
    <xf numFmtId="180" fontId="26" fillId="7" borderId="9" xfId="89" applyNumberFormat="1" applyFont="1" applyFill="1" applyBorder="1" applyAlignment="1">
      <alignment horizontal="center" vertical="center"/>
    </xf>
    <xf numFmtId="180" fontId="26" fillId="7" borderId="9" xfId="89" applyNumberFormat="1" applyFont="1" applyFill="1" applyBorder="1" applyAlignment="1">
      <alignment vertical="center"/>
    </xf>
    <xf numFmtId="178" fontId="27" fillId="8" borderId="20" xfId="86" applyNumberFormat="1" applyFont="1" applyFill="1" applyBorder="1" applyAlignment="1">
      <alignment horizontal="right" vertical="center"/>
    </xf>
    <xf numFmtId="178" fontId="27" fillId="8" borderId="24" xfId="86" applyNumberFormat="1" applyFont="1" applyFill="1" applyBorder="1" applyAlignment="1">
      <alignment horizontal="right" vertical="center"/>
    </xf>
    <xf numFmtId="49" fontId="24" fillId="8" borderId="21" xfId="86" applyNumberFormat="1" applyFont="1" applyFill="1" applyBorder="1" applyAlignment="1">
      <alignment horizontal="center" vertical="center"/>
    </xf>
    <xf numFmtId="49" fontId="24" fillId="8" borderId="3" xfId="86" applyNumberFormat="1" applyFont="1" applyFill="1" applyBorder="1" applyAlignment="1">
      <alignment horizontal="center" vertical="center"/>
    </xf>
    <xf numFmtId="49" fontId="24" fillId="8" borderId="20" xfId="86" applyNumberFormat="1" applyFont="1" applyFill="1" applyBorder="1" applyAlignment="1">
      <alignment horizontal="center" vertical="center"/>
    </xf>
    <xf numFmtId="49" fontId="24" fillId="8" borderId="27" xfId="86" applyNumberFormat="1" applyFont="1" applyFill="1" applyBorder="1" applyAlignment="1">
      <alignment horizontal="center" vertical="center"/>
    </xf>
    <xf numFmtId="178" fontId="26" fillId="8" borderId="17" xfId="10" applyNumberFormat="1" applyFont="1" applyFill="1" applyBorder="1" applyAlignment="1">
      <alignment horizontal="right" vertical="center"/>
    </xf>
    <xf numFmtId="178" fontId="26" fillId="8" borderId="20" xfId="10" applyNumberFormat="1" applyFont="1" applyFill="1" applyBorder="1" applyAlignment="1">
      <alignment horizontal="right" vertical="center"/>
    </xf>
    <xf numFmtId="178" fontId="26" fillId="8" borderId="24" xfId="10" applyNumberFormat="1" applyFont="1" applyFill="1" applyBorder="1" applyAlignment="1">
      <alignment horizontal="right" vertical="center"/>
    </xf>
    <xf numFmtId="49" fontId="26" fillId="8" borderId="19" xfId="10" applyNumberFormat="1" applyFont="1" applyFill="1" applyBorder="1" applyAlignment="1">
      <alignment vertical="center"/>
    </xf>
    <xf numFmtId="49" fontId="26" fillId="8" borderId="3" xfId="10" applyNumberFormat="1" applyFont="1" applyFill="1" applyBorder="1" applyAlignment="1">
      <alignment vertical="center"/>
    </xf>
    <xf numFmtId="49" fontId="26" fillId="8" borderId="20" xfId="10" applyNumberFormat="1" applyFont="1" applyFill="1" applyBorder="1" applyAlignment="1">
      <alignment vertical="center"/>
    </xf>
    <xf numFmtId="49" fontId="26" fillId="8" borderId="27" xfId="10" applyNumberFormat="1" applyFont="1" applyFill="1" applyBorder="1" applyAlignment="1">
      <alignment vertical="center"/>
    </xf>
    <xf numFmtId="178" fontId="26" fillId="8" borderId="20" xfId="90" applyNumberFormat="1" applyFont="1" applyFill="1" applyBorder="1">
      <alignment vertical="center"/>
    </xf>
    <xf numFmtId="0" fontId="24" fillId="8" borderId="21" xfId="9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vertical="center"/>
    </xf>
    <xf numFmtId="0" fontId="24" fillId="8" borderId="20" xfId="0" applyFont="1" applyFill="1" applyBorder="1" applyAlignment="1">
      <alignment vertical="center"/>
    </xf>
    <xf numFmtId="0" fontId="24" fillId="8" borderId="27" xfId="0" applyFont="1" applyFill="1" applyBorder="1" applyAlignment="1">
      <alignment vertical="center"/>
    </xf>
    <xf numFmtId="178" fontId="26" fillId="8" borderId="20" xfId="86" applyNumberFormat="1" applyFont="1" applyFill="1" applyBorder="1" applyAlignment="1">
      <alignment horizontal="right" vertical="center"/>
    </xf>
    <xf numFmtId="49" fontId="24" fillId="8" borderId="21" xfId="86" applyNumberFormat="1" applyFont="1" applyFill="1" applyBorder="1" applyAlignment="1">
      <alignment horizontal="center" vertical="center" wrapText="1"/>
    </xf>
    <xf numFmtId="49" fontId="24" fillId="8" borderId="3" xfId="86" applyNumberFormat="1" applyFont="1" applyFill="1" applyBorder="1" applyAlignment="1">
      <alignment horizontal="center" vertical="center" wrapText="1"/>
    </xf>
    <xf numFmtId="49" fontId="24" fillId="8" borderId="20" xfId="86" applyNumberFormat="1" applyFont="1" applyFill="1" applyBorder="1" applyAlignment="1">
      <alignment horizontal="center" vertical="center" wrapText="1"/>
    </xf>
    <xf numFmtId="49" fontId="24" fillId="8" borderId="27" xfId="86" applyNumberFormat="1" applyFont="1" applyFill="1" applyBorder="1" applyAlignment="1">
      <alignment horizontal="center" vertical="center" wrapText="1"/>
    </xf>
    <xf numFmtId="49" fontId="26" fillId="8" borderId="21" xfId="10" applyNumberFormat="1" applyFont="1" applyFill="1" applyBorder="1" applyAlignment="1">
      <alignment vertical="center"/>
    </xf>
    <xf numFmtId="0" fontId="24" fillId="8" borderId="13" xfId="9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vertical="center"/>
    </xf>
    <xf numFmtId="0" fontId="24" fillId="8" borderId="11" xfId="0" applyFont="1" applyFill="1" applyBorder="1" applyAlignment="1">
      <alignment vertical="center"/>
    </xf>
    <xf numFmtId="0" fontId="24" fillId="8" borderId="28" xfId="0" applyFont="1" applyFill="1" applyBorder="1" applyAlignment="1">
      <alignment vertical="center"/>
    </xf>
    <xf numFmtId="49" fontId="24" fillId="8" borderId="21" xfId="10" applyNumberFormat="1" applyFont="1" applyFill="1" applyBorder="1" applyAlignment="1">
      <alignment vertical="center"/>
    </xf>
    <xf numFmtId="49" fontId="24" fillId="8" borderId="3" xfId="10" applyNumberFormat="1" applyFont="1" applyFill="1" applyBorder="1" applyAlignment="1">
      <alignment vertical="center"/>
    </xf>
    <xf numFmtId="49" fontId="24" fillId="8" borderId="20" xfId="10" applyNumberFormat="1" applyFont="1" applyFill="1" applyBorder="1" applyAlignment="1">
      <alignment vertical="center"/>
    </xf>
    <xf numFmtId="49" fontId="24" fillId="8" borderId="27" xfId="10" applyNumberFormat="1" applyFont="1" applyFill="1" applyBorder="1" applyAlignment="1">
      <alignment vertical="center"/>
    </xf>
    <xf numFmtId="181" fontId="24" fillId="7" borderId="3" xfId="86" applyNumberFormat="1" applyFont="1" applyFill="1" applyBorder="1" applyAlignment="1">
      <alignment horizontal="center" vertical="center" wrapText="1"/>
    </xf>
    <xf numFmtId="181" fontId="16" fillId="7" borderId="3" xfId="86" applyNumberFormat="1" applyFont="1" applyFill="1" applyBorder="1" applyAlignment="1">
      <alignment horizontal="center" vertical="center" wrapText="1"/>
    </xf>
    <xf numFmtId="181" fontId="16" fillId="7" borderId="3" xfId="86" applyNumberFormat="1" applyFont="1" applyFill="1" applyBorder="1" applyAlignment="1">
      <alignment horizontal="right" vertical="center" wrapText="1"/>
    </xf>
    <xf numFmtId="181" fontId="26" fillId="7" borderId="3" xfId="0" applyNumberFormat="1" applyFont="1" applyFill="1" applyBorder="1" applyAlignment="1">
      <alignment vertical="center"/>
    </xf>
    <xf numFmtId="181" fontId="26" fillId="7" borderId="3" xfId="89" applyNumberFormat="1" applyFont="1" applyFill="1" applyBorder="1" applyAlignment="1">
      <alignment vertical="center"/>
    </xf>
    <xf numFmtId="181" fontId="26" fillId="7" borderId="3" xfId="10" applyNumberFormat="1" applyFont="1" applyFill="1" applyBorder="1" applyAlignment="1">
      <alignment vertical="center"/>
    </xf>
    <xf numFmtId="181" fontId="26" fillId="7" borderId="3" xfId="89" applyNumberFormat="1" applyFont="1" applyFill="1" applyBorder="1" applyAlignment="1">
      <alignment horizontal="center" vertical="center"/>
    </xf>
    <xf numFmtId="181" fontId="26" fillId="7" borderId="9" xfId="89" applyNumberFormat="1" applyFont="1" applyFill="1" applyBorder="1" applyAlignment="1">
      <alignment vertical="center"/>
    </xf>
    <xf numFmtId="181" fontId="24" fillId="5" borderId="3" xfId="86" applyNumberFormat="1" applyFont="1" applyFill="1" applyBorder="1" applyAlignment="1">
      <alignment horizontal="center" vertical="center" wrapText="1"/>
    </xf>
    <xf numFmtId="181" fontId="24" fillId="0" borderId="0" xfId="10" applyNumberFormat="1" applyFont="1" applyAlignment="1">
      <alignment horizontal="right" vertical="center"/>
    </xf>
    <xf numFmtId="181" fontId="16" fillId="0" borderId="0" xfId="10" applyNumberFormat="1" applyFont="1" applyAlignment="1">
      <alignment horizontal="right" vertical="center"/>
    </xf>
    <xf numFmtId="181" fontId="24" fillId="5" borderId="3" xfId="86" applyNumberFormat="1" applyFont="1" applyFill="1" applyBorder="1" applyAlignment="1">
      <alignment horizontal="center" vertical="center"/>
    </xf>
    <xf numFmtId="181" fontId="24" fillId="5" borderId="3" xfId="86" applyNumberFormat="1" applyFont="1" applyFill="1" applyBorder="1" applyAlignment="1">
      <alignment horizontal="left" vertical="center" indent="2"/>
    </xf>
    <xf numFmtId="181" fontId="24" fillId="5" borderId="3" xfId="86" applyNumberFormat="1" applyFont="1" applyFill="1" applyBorder="1" applyAlignment="1">
      <alignment horizontal="left" vertical="center" wrapText="1" indent="2"/>
    </xf>
    <xf numFmtId="181" fontId="24" fillId="0" borderId="3" xfId="86" applyNumberFormat="1" applyFont="1" applyFill="1" applyBorder="1" applyAlignment="1">
      <alignment horizontal="center" vertical="center"/>
    </xf>
    <xf numFmtId="181" fontId="26" fillId="7" borderId="3" xfId="10" applyNumberFormat="1" applyFont="1" applyFill="1" applyBorder="1" applyAlignment="1">
      <alignment horizontal="center" vertical="center"/>
    </xf>
    <xf numFmtId="181" fontId="24" fillId="0" borderId="3" xfId="86" applyNumberFormat="1" applyFont="1" applyFill="1" applyBorder="1" applyAlignment="1">
      <alignment horizontal="center" vertical="center" wrapText="1"/>
    </xf>
    <xf numFmtId="181" fontId="24" fillId="0" borderId="3" xfId="0" applyNumberFormat="1" applyFont="1" applyBorder="1" applyAlignment="1">
      <alignment horizontal="center" vertical="center"/>
    </xf>
    <xf numFmtId="181" fontId="16" fillId="0" borderId="3" xfId="86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/>
    <xf numFmtId="41" fontId="26" fillId="7" borderId="3" xfId="0" applyNumberFormat="1" applyFont="1" applyFill="1" applyBorder="1" applyAlignment="1">
      <alignment horizontal="right" vertical="center"/>
    </xf>
    <xf numFmtId="183" fontId="31" fillId="7" borderId="3" xfId="0" applyNumberFormat="1" applyFont="1" applyFill="1" applyBorder="1" applyAlignment="1">
      <alignment horizontal="right" vertical="center"/>
    </xf>
    <xf numFmtId="41" fontId="27" fillId="7" borderId="3" xfId="0" applyNumberFormat="1" applyFont="1" applyFill="1" applyBorder="1" applyAlignment="1">
      <alignment horizontal="right" vertical="center"/>
    </xf>
    <xf numFmtId="41" fontId="26" fillId="9" borderId="3" xfId="0" applyNumberFormat="1" applyFont="1" applyFill="1" applyBorder="1" applyAlignment="1">
      <alignment horizontal="right" vertical="center"/>
    </xf>
    <xf numFmtId="183" fontId="29" fillId="9" borderId="3" xfId="0" applyNumberFormat="1" applyFont="1" applyFill="1" applyBorder="1" applyAlignment="1">
      <alignment vertical="center"/>
    </xf>
    <xf numFmtId="41" fontId="27" fillId="9" borderId="3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8" fontId="26" fillId="7" borderId="3" xfId="86" applyNumberFormat="1" applyFont="1" applyFill="1" applyBorder="1" applyAlignment="1">
      <alignment horizontal="right" vertical="center"/>
    </xf>
    <xf numFmtId="0" fontId="33" fillId="0" borderId="0" xfId="0" applyFont="1" applyFill="1" applyAlignment="1"/>
    <xf numFmtId="178" fontId="16" fillId="0" borderId="0" xfId="10" applyNumberFormat="1" applyFont="1"/>
    <xf numFmtId="49" fontId="16" fillId="0" borderId="0" xfId="86" applyNumberFormat="1" applyFont="1" applyFill="1" applyBorder="1" applyAlignment="1">
      <alignment vertical="center" wrapText="1"/>
    </xf>
    <xf numFmtId="181" fontId="16" fillId="5" borderId="3" xfId="86" applyNumberFormat="1" applyFont="1" applyFill="1" applyBorder="1" applyAlignment="1">
      <alignment horizontal="center" vertical="center"/>
    </xf>
    <xf numFmtId="178" fontId="16" fillId="0" borderId="20" xfId="86" applyNumberFormat="1" applyFont="1" applyFill="1" applyBorder="1" applyAlignment="1">
      <alignment horizontal="right" vertical="center"/>
    </xf>
    <xf numFmtId="179" fontId="24" fillId="0" borderId="0" xfId="10" applyNumberFormat="1" applyFont="1" applyAlignment="1">
      <alignment horizontal="right" vertical="center"/>
    </xf>
    <xf numFmtId="49" fontId="24" fillId="0" borderId="0" xfId="86" applyNumberFormat="1" applyFont="1" applyFill="1" applyBorder="1" applyAlignment="1">
      <alignment vertical="center" wrapText="1"/>
    </xf>
    <xf numFmtId="0" fontId="23" fillId="0" borderId="22" xfId="0" applyFont="1" applyFill="1" applyBorder="1" applyAlignment="1" applyProtection="1">
      <alignment horizontal="right" vertical="center"/>
    </xf>
    <xf numFmtId="0" fontId="29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/>
    </xf>
    <xf numFmtId="41" fontId="23" fillId="5" borderId="7" xfId="3" applyNumberFormat="1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horizontal="center" vertical="center"/>
    </xf>
    <xf numFmtId="178" fontId="16" fillId="10" borderId="24" xfId="86" applyNumberFormat="1" applyFont="1" applyFill="1" applyBorder="1" applyAlignment="1">
      <alignment horizontal="right" vertical="center"/>
    </xf>
    <xf numFmtId="178" fontId="24" fillId="10" borderId="24" xfId="10" applyNumberFormat="1" applyFont="1" applyFill="1" applyBorder="1" applyAlignment="1">
      <alignment horizontal="right" vertical="center"/>
    </xf>
    <xf numFmtId="178" fontId="24" fillId="10" borderId="24" xfId="86" applyNumberFormat="1" applyFont="1" applyFill="1" applyBorder="1" applyAlignment="1">
      <alignment horizontal="right" vertical="center"/>
    </xf>
    <xf numFmtId="41" fontId="24" fillId="10" borderId="24" xfId="81" applyFont="1" applyFill="1" applyBorder="1" applyAlignment="1">
      <alignment horizontal="right" vertical="center"/>
    </xf>
    <xf numFmtId="41" fontId="24" fillId="0" borderId="24" xfId="81" applyFont="1" applyFill="1" applyBorder="1" applyAlignment="1">
      <alignment horizontal="right" vertical="center"/>
    </xf>
    <xf numFmtId="178" fontId="24" fillId="0" borderId="24" xfId="10" applyNumberFormat="1" applyFont="1" applyFill="1" applyBorder="1" applyAlignment="1">
      <alignment horizontal="right" vertical="center"/>
    </xf>
    <xf numFmtId="178" fontId="29" fillId="0" borderId="3" xfId="0" applyNumberFormat="1" applyFont="1" applyFill="1" applyBorder="1" applyAlignment="1">
      <alignment horizontal="right" vertical="center"/>
    </xf>
    <xf numFmtId="178" fontId="29" fillId="0" borderId="20" xfId="0" applyNumberFormat="1" applyFont="1" applyFill="1" applyBorder="1" applyAlignment="1">
      <alignment horizontal="right" vertical="center"/>
    </xf>
    <xf numFmtId="178" fontId="23" fillId="0" borderId="3" xfId="87" applyNumberFormat="1" applyFont="1" applyFill="1" applyBorder="1" applyAlignment="1">
      <alignment horizontal="right" vertical="center"/>
    </xf>
    <xf numFmtId="178" fontId="24" fillId="0" borderId="3" xfId="0" applyNumberFormat="1" applyFont="1" applyFill="1" applyBorder="1" applyAlignment="1">
      <alignment horizontal="right" vertical="center"/>
    </xf>
    <xf numFmtId="178" fontId="23" fillId="0" borderId="3" xfId="0" applyNumberFormat="1" applyFont="1" applyFill="1" applyBorder="1" applyAlignment="1">
      <alignment horizontal="right" vertical="center"/>
    </xf>
    <xf numFmtId="178" fontId="24" fillId="0" borderId="3" xfId="0" applyNumberFormat="1" applyFont="1" applyFill="1" applyBorder="1" applyAlignment="1">
      <alignment vertical="center"/>
    </xf>
    <xf numFmtId="178" fontId="29" fillId="0" borderId="3" xfId="87" applyNumberFormat="1" applyFont="1" applyFill="1" applyBorder="1" applyAlignment="1">
      <alignment horizontal="right" vertical="center"/>
    </xf>
    <xf numFmtId="178" fontId="24" fillId="0" borderId="10" xfId="0" applyNumberFormat="1" applyFont="1" applyFill="1" applyBorder="1" applyAlignment="1">
      <alignment horizontal="right" vertical="center"/>
    </xf>
    <xf numFmtId="0" fontId="31" fillId="0" borderId="0" xfId="10" applyFont="1" applyAlignment="1">
      <alignment vertical="center"/>
    </xf>
    <xf numFmtId="178" fontId="24" fillId="5" borderId="20" xfId="86" applyNumberFormat="1" applyFont="1" applyFill="1" applyBorder="1" applyAlignment="1">
      <alignment horizontal="right" vertical="center"/>
    </xf>
    <xf numFmtId="178" fontId="27" fillId="8" borderId="3" xfId="90" applyNumberFormat="1" applyFont="1" applyFill="1" applyBorder="1" applyAlignment="1">
      <alignment horizontal="right" vertical="center"/>
    </xf>
    <xf numFmtId="0" fontId="27" fillId="8" borderId="18" xfId="90" applyFont="1" applyFill="1" applyBorder="1" applyAlignment="1">
      <alignment vertical="center"/>
    </xf>
    <xf numFmtId="0" fontId="35" fillId="8" borderId="18" xfId="90" applyFont="1" applyFill="1" applyBorder="1" applyAlignment="1">
      <alignment vertical="center"/>
    </xf>
    <xf numFmtId="0" fontId="36" fillId="0" borderId="37" xfId="10" applyFont="1" applyFill="1" applyBorder="1"/>
    <xf numFmtId="0" fontId="36" fillId="0" borderId="0" xfId="10" applyFont="1" applyFill="1"/>
    <xf numFmtId="181" fontId="16" fillId="0" borderId="3" xfId="0" applyNumberFormat="1" applyFont="1" applyBorder="1" applyAlignment="1">
      <alignment horizontal="center" vertical="center"/>
    </xf>
    <xf numFmtId="41" fontId="16" fillId="0" borderId="3" xfId="81" applyFont="1" applyBorder="1" applyAlignment="1">
      <alignment vertical="center"/>
    </xf>
    <xf numFmtId="183" fontId="16" fillId="0" borderId="3" xfId="81" applyNumberFormat="1" applyFont="1" applyFill="1" applyBorder="1" applyAlignment="1">
      <alignment horizontal="right" vertical="center"/>
    </xf>
    <xf numFmtId="178" fontId="8" fillId="7" borderId="3" xfId="86" applyNumberFormat="1" applyFont="1" applyFill="1" applyBorder="1" applyAlignment="1">
      <alignment horizontal="right" vertical="center" wrapText="1"/>
    </xf>
    <xf numFmtId="178" fontId="27" fillId="8" borderId="3" xfId="9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/>
    <xf numFmtId="183" fontId="16" fillId="10" borderId="3" xfId="81" applyNumberFormat="1" applyFont="1" applyFill="1" applyBorder="1" applyAlignment="1">
      <alignment horizontal="right" vertical="center"/>
    </xf>
    <xf numFmtId="181" fontId="26" fillId="2" borderId="5" xfId="86" applyNumberFormat="1" applyFont="1" applyFill="1" applyBorder="1" applyAlignment="1">
      <alignment horizontal="center" vertical="center"/>
    </xf>
    <xf numFmtId="178" fontId="26" fillId="2" borderId="23" xfId="86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7" borderId="5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 applyProtection="1">
      <alignment horizontal="center" vertical="center"/>
    </xf>
    <xf numFmtId="0" fontId="27" fillId="0" borderId="6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7" fillId="8" borderId="20" xfId="90" applyFont="1" applyFill="1" applyBorder="1" applyAlignment="1">
      <alignment horizontal="center" vertical="center"/>
    </xf>
    <xf numFmtId="0" fontId="27" fillId="8" borderId="2" xfId="90" applyFont="1" applyFill="1" applyBorder="1" applyAlignment="1">
      <alignment horizontal="center" vertical="center"/>
    </xf>
    <xf numFmtId="0" fontId="27" fillId="8" borderId="21" xfId="90" applyFont="1" applyFill="1" applyBorder="1" applyAlignment="1">
      <alignment horizontal="center" vertical="center"/>
    </xf>
    <xf numFmtId="0" fontId="24" fillId="0" borderId="14" xfId="86" applyFont="1" applyFill="1" applyBorder="1" applyAlignment="1">
      <alignment horizontal="center" vertical="center"/>
    </xf>
    <xf numFmtId="0" fontId="24" fillId="0" borderId="9" xfId="86" applyFont="1" applyFill="1" applyBorder="1" applyAlignment="1">
      <alignment horizontal="center" vertical="center"/>
    </xf>
    <xf numFmtId="0" fontId="16" fillId="0" borderId="10" xfId="86" applyFont="1" applyFill="1" applyBorder="1" applyAlignment="1">
      <alignment horizontal="center" vertical="center"/>
    </xf>
    <xf numFmtId="0" fontId="16" fillId="0" borderId="14" xfId="86" applyFont="1" applyFill="1" applyBorder="1" applyAlignment="1">
      <alignment horizontal="center" vertical="center"/>
    </xf>
    <xf numFmtId="0" fontId="16" fillId="0" borderId="9" xfId="86" applyFont="1" applyFill="1" applyBorder="1" applyAlignment="1">
      <alignment horizontal="center" vertical="center"/>
    </xf>
    <xf numFmtId="49" fontId="16" fillId="0" borderId="14" xfId="10" quotePrefix="1" applyNumberFormat="1" applyFont="1" applyBorder="1" applyAlignment="1">
      <alignment horizontal="center" vertical="center" wrapText="1"/>
    </xf>
    <xf numFmtId="49" fontId="16" fillId="0" borderId="9" xfId="10" quotePrefix="1" applyNumberFormat="1" applyFont="1" applyBorder="1" applyAlignment="1">
      <alignment horizontal="center" vertical="center" wrapText="1"/>
    </xf>
    <xf numFmtId="49" fontId="16" fillId="0" borderId="10" xfId="10" applyNumberFormat="1" applyFont="1" applyBorder="1" applyAlignment="1">
      <alignment horizontal="center" vertical="center"/>
    </xf>
    <xf numFmtId="49" fontId="16" fillId="0" borderId="14" xfId="10" applyNumberFormat="1" applyFont="1" applyBorder="1" applyAlignment="1">
      <alignment horizontal="center" vertical="center"/>
    </xf>
    <xf numFmtId="49" fontId="16" fillId="0" borderId="9" xfId="10" applyNumberFormat="1" applyFont="1" applyBorder="1" applyAlignment="1">
      <alignment horizontal="center" vertical="center"/>
    </xf>
    <xf numFmtId="49" fontId="16" fillId="0" borderId="10" xfId="10" quotePrefix="1" applyNumberFormat="1" applyFont="1" applyBorder="1" applyAlignment="1">
      <alignment horizontal="center" vertical="center" wrapText="1"/>
    </xf>
    <xf numFmtId="49" fontId="16" fillId="0" borderId="33" xfId="10" applyNumberFormat="1" applyFont="1" applyBorder="1" applyAlignment="1">
      <alignment horizontal="center" vertical="center"/>
    </xf>
    <xf numFmtId="49" fontId="16" fillId="0" borderId="34" xfId="10" applyNumberFormat="1" applyFont="1" applyBorder="1" applyAlignment="1">
      <alignment horizontal="center" vertical="center"/>
    </xf>
    <xf numFmtId="49" fontId="16" fillId="0" borderId="35" xfId="10" applyNumberFormat="1" applyFont="1" applyBorder="1" applyAlignment="1">
      <alignment horizontal="center" vertical="center"/>
    </xf>
    <xf numFmtId="49" fontId="24" fillId="5" borderId="10" xfId="86" applyNumberFormat="1" applyFont="1" applyFill="1" applyBorder="1" applyAlignment="1">
      <alignment horizontal="center" vertical="center" wrapText="1"/>
    </xf>
    <xf numFmtId="49" fontId="24" fillId="5" borderId="14" xfId="86" applyNumberFormat="1" applyFont="1" applyFill="1" applyBorder="1" applyAlignment="1">
      <alignment horizontal="center" vertical="center" wrapText="1"/>
    </xf>
    <xf numFmtId="49" fontId="24" fillId="5" borderId="9" xfId="86" applyNumberFormat="1" applyFont="1" applyFill="1" applyBorder="1" applyAlignment="1">
      <alignment horizontal="center" vertical="center" wrapText="1"/>
    </xf>
    <xf numFmtId="49" fontId="24" fillId="5" borderId="28" xfId="86" applyNumberFormat="1" applyFont="1" applyFill="1" applyBorder="1" applyAlignment="1">
      <alignment horizontal="center" vertical="center" wrapText="1"/>
    </xf>
    <xf numFmtId="49" fontId="24" fillId="5" borderId="29" xfId="86" applyNumberFormat="1" applyFont="1" applyFill="1" applyBorder="1" applyAlignment="1">
      <alignment horizontal="center" vertical="center" wrapText="1"/>
    </xf>
    <xf numFmtId="49" fontId="24" fillId="5" borderId="30" xfId="86" applyNumberFormat="1" applyFont="1" applyFill="1" applyBorder="1" applyAlignment="1">
      <alignment horizontal="center" vertical="center" wrapText="1"/>
    </xf>
    <xf numFmtId="49" fontId="16" fillId="0" borderId="3" xfId="10" applyNumberFormat="1" applyFont="1" applyBorder="1" applyAlignment="1">
      <alignment horizontal="center" vertical="center"/>
    </xf>
    <xf numFmtId="49" fontId="24" fillId="0" borderId="10" xfId="86" applyNumberFormat="1" applyFont="1" applyFill="1" applyBorder="1" applyAlignment="1">
      <alignment horizontal="center" vertical="center" wrapText="1"/>
    </xf>
    <xf numFmtId="49" fontId="24" fillId="0" borderId="14" xfId="86" applyNumberFormat="1" applyFont="1" applyFill="1" applyBorder="1" applyAlignment="1">
      <alignment horizontal="center" vertical="center" wrapText="1"/>
    </xf>
    <xf numFmtId="49" fontId="24" fillId="0" borderId="9" xfId="86" applyNumberFormat="1" applyFont="1" applyFill="1" applyBorder="1" applyAlignment="1">
      <alignment horizontal="center" vertical="center" wrapText="1"/>
    </xf>
    <xf numFmtId="49" fontId="24" fillId="0" borderId="11" xfId="86" applyNumberFormat="1" applyFont="1" applyFill="1" applyBorder="1" applyAlignment="1">
      <alignment horizontal="center" vertical="center" wrapText="1"/>
    </xf>
    <xf numFmtId="49" fontId="24" fillId="0" borderId="15" xfId="86" applyNumberFormat="1" applyFont="1" applyFill="1" applyBorder="1" applyAlignment="1">
      <alignment horizontal="center" vertical="center" wrapText="1"/>
    </xf>
    <xf numFmtId="49" fontId="24" fillId="0" borderId="17" xfId="86" applyNumberFormat="1" applyFont="1" applyFill="1" applyBorder="1" applyAlignment="1">
      <alignment horizontal="center" vertical="center" wrapText="1"/>
    </xf>
    <xf numFmtId="49" fontId="24" fillId="0" borderId="28" xfId="86" applyNumberFormat="1" applyFont="1" applyFill="1" applyBorder="1" applyAlignment="1">
      <alignment horizontal="center" vertical="center" wrapText="1"/>
    </xf>
    <xf numFmtId="49" fontId="24" fillId="0" borderId="29" xfId="86" applyNumberFormat="1" applyFont="1" applyFill="1" applyBorder="1" applyAlignment="1">
      <alignment horizontal="center" vertical="center" wrapText="1"/>
    </xf>
    <xf numFmtId="49" fontId="24" fillId="0" borderId="30" xfId="86" applyNumberFormat="1" applyFont="1" applyFill="1" applyBorder="1" applyAlignment="1">
      <alignment horizontal="center" vertical="center" wrapText="1"/>
    </xf>
    <xf numFmtId="49" fontId="16" fillId="0" borderId="28" xfId="86" applyNumberFormat="1" applyFont="1" applyFill="1" applyBorder="1" applyAlignment="1">
      <alignment horizontal="center" vertical="center" wrapText="1"/>
    </xf>
    <xf numFmtId="49" fontId="16" fillId="0" borderId="30" xfId="86" applyNumberFormat="1" applyFont="1" applyFill="1" applyBorder="1" applyAlignment="1">
      <alignment horizontal="center" vertical="center" wrapText="1"/>
    </xf>
    <xf numFmtId="0" fontId="16" fillId="0" borderId="10" xfId="86" applyFont="1" applyFill="1" applyBorder="1" applyAlignment="1">
      <alignment horizontal="center" vertical="center" wrapText="1"/>
    </xf>
    <xf numFmtId="0" fontId="16" fillId="0" borderId="9" xfId="86" applyFont="1" applyFill="1" applyBorder="1" applyAlignment="1">
      <alignment horizontal="center" vertical="center" wrapText="1"/>
    </xf>
    <xf numFmtId="0" fontId="16" fillId="0" borderId="11" xfId="86" applyFont="1" applyFill="1" applyBorder="1" applyAlignment="1">
      <alignment horizontal="center" vertical="center" wrapText="1"/>
    </xf>
    <xf numFmtId="0" fontId="16" fillId="0" borderId="12" xfId="86" applyFont="1" applyFill="1" applyBorder="1" applyAlignment="1">
      <alignment horizontal="center" vertical="center" wrapText="1"/>
    </xf>
    <xf numFmtId="0" fontId="16" fillId="0" borderId="13" xfId="86" applyFont="1" applyFill="1" applyBorder="1" applyAlignment="1">
      <alignment horizontal="center" vertical="center" wrapText="1"/>
    </xf>
    <xf numFmtId="0" fontId="16" fillId="0" borderId="17" xfId="86" applyFont="1" applyFill="1" applyBorder="1" applyAlignment="1">
      <alignment horizontal="center" vertical="center" wrapText="1"/>
    </xf>
    <xf numFmtId="0" fontId="16" fillId="0" borderId="18" xfId="86" applyFont="1" applyFill="1" applyBorder="1" applyAlignment="1">
      <alignment horizontal="center" vertical="center" wrapText="1"/>
    </xf>
    <xf numFmtId="0" fontId="16" fillId="0" borderId="19" xfId="86" applyFont="1" applyFill="1" applyBorder="1" applyAlignment="1">
      <alignment horizontal="center" vertical="center" wrapText="1"/>
    </xf>
    <xf numFmtId="49" fontId="16" fillId="0" borderId="11" xfId="86" applyNumberFormat="1" applyFont="1" applyFill="1" applyBorder="1" applyAlignment="1">
      <alignment horizontal="center" vertical="center" wrapText="1"/>
    </xf>
    <xf numFmtId="49" fontId="16" fillId="0" borderId="17" xfId="86" applyNumberFormat="1" applyFont="1" applyFill="1" applyBorder="1" applyAlignment="1">
      <alignment horizontal="center" vertical="center" wrapText="1"/>
    </xf>
    <xf numFmtId="0" fontId="24" fillId="0" borderId="10" xfId="86" applyFont="1" applyFill="1" applyBorder="1" applyAlignment="1">
      <alignment horizontal="center" vertical="center" wrapText="1"/>
    </xf>
    <xf numFmtId="0" fontId="24" fillId="0" borderId="14" xfId="86" applyFont="1" applyFill="1" applyBorder="1" applyAlignment="1">
      <alignment horizontal="center" vertical="center" wrapText="1"/>
    </xf>
    <xf numFmtId="0" fontId="24" fillId="0" borderId="9" xfId="86" applyFont="1" applyFill="1" applyBorder="1" applyAlignment="1">
      <alignment horizontal="center" vertical="center" wrapText="1"/>
    </xf>
    <xf numFmtId="0" fontId="16" fillId="0" borderId="14" xfId="86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top" wrapText="1"/>
    </xf>
    <xf numFmtId="0" fontId="32" fillId="0" borderId="0" xfId="0" applyFont="1" applyFill="1" applyAlignment="1">
      <alignment vertical="top"/>
    </xf>
    <xf numFmtId="0" fontId="24" fillId="0" borderId="16" xfId="86" applyFont="1" applyFill="1" applyBorder="1" applyAlignment="1">
      <alignment horizontal="center" vertical="center"/>
    </xf>
    <xf numFmtId="49" fontId="24" fillId="0" borderId="10" xfId="10" applyNumberFormat="1" applyFont="1" applyBorder="1" applyAlignment="1">
      <alignment horizontal="center" vertical="center"/>
    </xf>
    <xf numFmtId="49" fontId="24" fillId="0" borderId="9" xfId="10" quotePrefix="1" applyNumberFormat="1" applyFont="1" applyBorder="1" applyAlignment="1">
      <alignment horizontal="center" vertical="center"/>
    </xf>
    <xf numFmtId="0" fontId="24" fillId="0" borderId="10" xfId="86" applyFont="1" applyFill="1" applyBorder="1" applyAlignment="1">
      <alignment horizontal="center" vertical="center"/>
    </xf>
    <xf numFmtId="17" fontId="24" fillId="0" borderId="11" xfId="86" applyNumberFormat="1" applyFont="1" applyFill="1" applyBorder="1" applyAlignment="1">
      <alignment horizontal="center" vertical="center" wrapText="1"/>
    </xf>
    <xf numFmtId="17" fontId="24" fillId="0" borderId="12" xfId="86" applyNumberFormat="1" applyFont="1" applyFill="1" applyBorder="1" applyAlignment="1">
      <alignment horizontal="center" vertical="center" wrapText="1"/>
    </xf>
    <xf numFmtId="17" fontId="24" fillId="0" borderId="13" xfId="86" applyNumberFormat="1" applyFont="1" applyFill="1" applyBorder="1" applyAlignment="1">
      <alignment horizontal="center" vertical="center" wrapText="1"/>
    </xf>
    <xf numFmtId="17" fontId="24" fillId="0" borderId="15" xfId="86" applyNumberFormat="1" applyFont="1" applyFill="1" applyBorder="1" applyAlignment="1">
      <alignment horizontal="center" vertical="center" wrapText="1"/>
    </xf>
    <xf numFmtId="17" fontId="24" fillId="0" borderId="0" xfId="86" applyNumberFormat="1" applyFont="1" applyFill="1" applyBorder="1" applyAlignment="1">
      <alignment horizontal="center" vertical="center" wrapText="1"/>
    </xf>
    <xf numFmtId="17" fontId="24" fillId="0" borderId="16" xfId="86" applyNumberFormat="1" applyFont="1" applyFill="1" applyBorder="1" applyAlignment="1">
      <alignment horizontal="center" vertical="center" wrapText="1"/>
    </xf>
    <xf numFmtId="17" fontId="24" fillId="0" borderId="17" xfId="86" applyNumberFormat="1" applyFont="1" applyFill="1" applyBorder="1" applyAlignment="1">
      <alignment horizontal="center" vertical="center" wrapText="1"/>
    </xf>
    <xf numFmtId="17" fontId="24" fillId="0" borderId="18" xfId="86" applyNumberFormat="1" applyFont="1" applyFill="1" applyBorder="1" applyAlignment="1">
      <alignment horizontal="center" vertical="center" wrapText="1"/>
    </xf>
    <xf numFmtId="17" fontId="24" fillId="0" borderId="19" xfId="86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0" fontId="24" fillId="0" borderId="11" xfId="86" applyFont="1" applyFill="1" applyBorder="1" applyAlignment="1">
      <alignment horizontal="center" vertical="center" wrapText="1"/>
    </xf>
    <xf numFmtId="0" fontId="24" fillId="0" borderId="12" xfId="86" applyFont="1" applyFill="1" applyBorder="1" applyAlignment="1">
      <alignment horizontal="center" vertical="center" wrapText="1"/>
    </xf>
    <xf numFmtId="0" fontId="24" fillId="0" borderId="13" xfId="86" applyFont="1" applyFill="1" applyBorder="1" applyAlignment="1">
      <alignment horizontal="center" vertical="center" wrapText="1"/>
    </xf>
    <xf numFmtId="0" fontId="24" fillId="0" borderId="15" xfId="86" applyFont="1" applyFill="1" applyBorder="1" applyAlignment="1">
      <alignment horizontal="center" vertical="center" wrapText="1"/>
    </xf>
    <xf numFmtId="0" fontId="24" fillId="0" borderId="0" xfId="86" applyFont="1" applyFill="1" applyBorder="1" applyAlignment="1">
      <alignment horizontal="center" vertical="center" wrapText="1"/>
    </xf>
    <xf numFmtId="0" fontId="24" fillId="0" borderId="16" xfId="86" applyFont="1" applyFill="1" applyBorder="1" applyAlignment="1">
      <alignment horizontal="center" vertical="center" wrapText="1"/>
    </xf>
    <xf numFmtId="0" fontId="24" fillId="0" borderId="17" xfId="86" applyFont="1" applyFill="1" applyBorder="1" applyAlignment="1">
      <alignment horizontal="center" vertical="center" wrapText="1"/>
    </xf>
    <xf numFmtId="0" fontId="24" fillId="0" borderId="18" xfId="86" applyFont="1" applyFill="1" applyBorder="1" applyAlignment="1">
      <alignment horizontal="center" vertical="center" wrapText="1"/>
    </xf>
    <xf numFmtId="0" fontId="24" fillId="0" borderId="19" xfId="86" applyFont="1" applyFill="1" applyBorder="1" applyAlignment="1">
      <alignment horizontal="center" vertical="center" wrapText="1"/>
    </xf>
    <xf numFmtId="0" fontId="24" fillId="5" borderId="10" xfId="86" applyFont="1" applyFill="1" applyBorder="1" applyAlignment="1">
      <alignment horizontal="center" vertical="center" wrapText="1"/>
    </xf>
    <xf numFmtId="0" fontId="24" fillId="5" borderId="14" xfId="86" applyFont="1" applyFill="1" applyBorder="1" applyAlignment="1">
      <alignment horizontal="center" vertical="center" wrapText="1"/>
    </xf>
    <xf numFmtId="0" fontId="24" fillId="5" borderId="9" xfId="86" applyFont="1" applyFill="1" applyBorder="1" applyAlignment="1">
      <alignment horizontal="center" vertical="center" wrapText="1"/>
    </xf>
    <xf numFmtId="0" fontId="24" fillId="5" borderId="14" xfId="86" applyFont="1" applyFill="1" applyBorder="1" applyAlignment="1">
      <alignment horizontal="center" vertical="center"/>
    </xf>
    <xf numFmtId="0" fontId="24" fillId="5" borderId="9" xfId="86" applyFont="1" applyFill="1" applyBorder="1" applyAlignment="1">
      <alignment horizontal="center" vertical="center"/>
    </xf>
    <xf numFmtId="182" fontId="24" fillId="0" borderId="10" xfId="86" applyNumberFormat="1" applyFont="1" applyFill="1" applyBorder="1" applyAlignment="1">
      <alignment horizontal="center" vertical="center" wrapText="1"/>
    </xf>
    <xf numFmtId="182" fontId="24" fillId="0" borderId="9" xfId="86" applyNumberFormat="1" applyFont="1" applyFill="1" applyBorder="1" applyAlignment="1">
      <alignment horizontal="center" vertical="center" wrapText="1"/>
    </xf>
    <xf numFmtId="182" fontId="24" fillId="0" borderId="10" xfId="86" applyNumberFormat="1" applyFont="1" applyFill="1" applyBorder="1" applyAlignment="1">
      <alignment horizontal="center" vertical="center"/>
    </xf>
    <xf numFmtId="182" fontId="24" fillId="0" borderId="9" xfId="86" applyNumberFormat="1" applyFont="1" applyFill="1" applyBorder="1" applyAlignment="1">
      <alignment horizontal="center" vertical="center"/>
    </xf>
    <xf numFmtId="182" fontId="24" fillId="0" borderId="14" xfId="86" applyNumberFormat="1" applyFont="1" applyFill="1" applyBorder="1" applyAlignment="1">
      <alignment horizontal="center" vertical="center" wrapText="1"/>
    </xf>
    <xf numFmtId="49" fontId="24" fillId="0" borderId="31" xfId="0" quotePrefix="1" applyNumberFormat="1" applyFont="1" applyBorder="1" applyAlignment="1">
      <alignment horizontal="center" vertical="center" wrapText="1"/>
    </xf>
    <xf numFmtId="49" fontId="24" fillId="0" borderId="32" xfId="0" quotePrefix="1" applyNumberFormat="1" applyFont="1" applyBorder="1" applyAlignment="1">
      <alignment horizontal="center" vertical="center" wrapText="1"/>
    </xf>
    <xf numFmtId="49" fontId="24" fillId="0" borderId="10" xfId="10" quotePrefix="1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7" fontId="24" fillId="0" borderId="20" xfId="86" applyNumberFormat="1" applyFont="1" applyFill="1" applyBorder="1" applyAlignment="1">
      <alignment horizontal="center" vertical="center" wrapText="1"/>
    </xf>
    <xf numFmtId="17" fontId="24" fillId="0" borderId="2" xfId="86" applyNumberFormat="1" applyFont="1" applyFill="1" applyBorder="1" applyAlignment="1">
      <alignment horizontal="center" vertical="center" wrapText="1"/>
    </xf>
    <xf numFmtId="17" fontId="24" fillId="0" borderId="21" xfId="86" applyNumberFormat="1" applyFont="1" applyFill="1" applyBorder="1" applyAlignment="1">
      <alignment horizontal="center" vertical="center" wrapText="1"/>
    </xf>
    <xf numFmtId="0" fontId="26" fillId="7" borderId="20" xfId="89" applyFont="1" applyFill="1" applyBorder="1" applyAlignment="1">
      <alignment horizontal="center" vertical="center"/>
    </xf>
    <xf numFmtId="0" fontId="26" fillId="7" borderId="2" xfId="89" applyFont="1" applyFill="1" applyBorder="1" applyAlignment="1">
      <alignment horizontal="center" vertical="center"/>
    </xf>
    <xf numFmtId="0" fontId="26" fillId="7" borderId="21" xfId="89" applyFont="1" applyFill="1" applyBorder="1" applyAlignment="1">
      <alignment horizontal="center" vertical="center"/>
    </xf>
    <xf numFmtId="49" fontId="24" fillId="0" borderId="13" xfId="86" applyNumberFormat="1" applyFont="1" applyFill="1" applyBorder="1" applyAlignment="1">
      <alignment horizontal="center" vertical="center" wrapText="1"/>
    </xf>
    <xf numFmtId="49" fontId="24" fillId="0" borderId="16" xfId="86" applyNumberFormat="1" applyFont="1" applyFill="1" applyBorder="1" applyAlignment="1">
      <alignment horizontal="center" vertical="center" wrapText="1"/>
    </xf>
    <xf numFmtId="49" fontId="24" fillId="0" borderId="19" xfId="86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9" fontId="24" fillId="5" borderId="11" xfId="86" applyNumberFormat="1" applyFont="1" applyFill="1" applyBorder="1" applyAlignment="1">
      <alignment horizontal="center" vertical="center" wrapText="1"/>
    </xf>
    <xf numFmtId="49" fontId="24" fillId="5" borderId="15" xfId="86" applyNumberFormat="1" applyFont="1" applyFill="1" applyBorder="1" applyAlignment="1">
      <alignment horizontal="center" vertical="center" wrapText="1"/>
    </xf>
    <xf numFmtId="49" fontId="24" fillId="5" borderId="17" xfId="86" applyNumberFormat="1" applyFont="1" applyFill="1" applyBorder="1" applyAlignment="1">
      <alignment horizontal="center" vertical="center" wrapText="1"/>
    </xf>
    <xf numFmtId="182" fontId="24" fillId="0" borderId="14" xfId="86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9" fontId="16" fillId="0" borderId="13" xfId="86" applyNumberFormat="1" applyFont="1" applyFill="1" applyBorder="1" applyAlignment="1">
      <alignment horizontal="center" vertical="center" wrapText="1"/>
    </xf>
    <xf numFmtId="49" fontId="16" fillId="0" borderId="16" xfId="86" applyNumberFormat="1" applyFont="1" applyFill="1" applyBorder="1" applyAlignment="1">
      <alignment horizontal="center" vertical="center" wrapText="1"/>
    </xf>
    <xf numFmtId="49" fontId="16" fillId="0" borderId="19" xfId="86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16" fillId="0" borderId="10" xfId="86" applyNumberFormat="1" applyFont="1" applyFill="1" applyBorder="1" applyAlignment="1">
      <alignment horizontal="center" vertical="center" wrapText="1"/>
    </xf>
    <xf numFmtId="49" fontId="16" fillId="0" borderId="14" xfId="86" applyNumberFormat="1" applyFont="1" applyFill="1" applyBorder="1" applyAlignment="1">
      <alignment horizontal="center" vertical="center" wrapText="1"/>
    </xf>
    <xf numFmtId="49" fontId="16" fillId="0" borderId="9" xfId="86" applyNumberFormat="1" applyFont="1" applyFill="1" applyBorder="1" applyAlignment="1">
      <alignment horizontal="center" vertical="center" wrapText="1"/>
    </xf>
    <xf numFmtId="49" fontId="26" fillId="2" borderId="5" xfId="86" applyNumberFormat="1" applyFont="1" applyFill="1" applyBorder="1" applyAlignment="1">
      <alignment horizontal="center" vertical="center" wrapText="1"/>
    </xf>
    <xf numFmtId="49" fontId="26" fillId="2" borderId="3" xfId="86" applyNumberFormat="1" applyFont="1" applyFill="1" applyBorder="1" applyAlignment="1">
      <alignment horizontal="center" vertical="center"/>
    </xf>
    <xf numFmtId="49" fontId="26" fillId="2" borderId="25" xfId="86" applyNumberFormat="1" applyFont="1" applyFill="1" applyBorder="1" applyAlignment="1">
      <alignment horizontal="center" vertical="center" wrapText="1"/>
    </xf>
    <xf numFmtId="49" fontId="26" fillId="2" borderId="20" xfId="86" applyNumberFormat="1" applyFont="1" applyFill="1" applyBorder="1" applyAlignment="1">
      <alignment horizontal="center" vertical="center"/>
    </xf>
    <xf numFmtId="0" fontId="31" fillId="8" borderId="20" xfId="90" applyFont="1" applyFill="1" applyBorder="1" applyAlignment="1">
      <alignment horizontal="center" vertical="center"/>
    </xf>
    <xf numFmtId="0" fontId="31" fillId="8" borderId="2" xfId="90" applyFont="1" applyFill="1" applyBorder="1" applyAlignment="1">
      <alignment horizontal="center" vertical="center"/>
    </xf>
    <xf numFmtId="49" fontId="24" fillId="0" borderId="31" xfId="86" applyNumberFormat="1" applyFont="1" applyFill="1" applyBorder="1" applyAlignment="1">
      <alignment horizontal="center" vertical="center" wrapText="1"/>
    </xf>
    <xf numFmtId="49" fontId="24" fillId="0" borderId="36" xfId="86" applyNumberFormat="1" applyFont="1" applyFill="1" applyBorder="1" applyAlignment="1">
      <alignment horizontal="center" vertical="center" wrapText="1"/>
    </xf>
    <xf numFmtId="49" fontId="24" fillId="0" borderId="32" xfId="86" applyNumberFormat="1" applyFont="1" applyFill="1" applyBorder="1" applyAlignment="1">
      <alignment horizontal="center" vertical="center" wrapText="1"/>
    </xf>
    <xf numFmtId="0" fontId="19" fillId="0" borderId="0" xfId="10" applyFont="1" applyAlignment="1">
      <alignment horizontal="left" vertical="center"/>
    </xf>
    <xf numFmtId="0" fontId="26" fillId="2" borderId="4" xfId="86" applyFont="1" applyFill="1" applyBorder="1" applyAlignment="1">
      <alignment horizontal="center" vertical="center"/>
    </xf>
    <xf numFmtId="0" fontId="26" fillId="2" borderId="5" xfId="86" applyFont="1" applyFill="1" applyBorder="1" applyAlignment="1">
      <alignment horizontal="center" vertical="center"/>
    </xf>
    <xf numFmtId="0" fontId="26" fillId="2" borderId="5" xfId="86" applyFont="1" applyFill="1" applyBorder="1" applyAlignment="1">
      <alignment horizontal="center" vertical="center" wrapText="1"/>
    </xf>
    <xf numFmtId="0" fontId="26" fillId="2" borderId="3" xfId="86" applyFont="1" applyFill="1" applyBorder="1" applyAlignment="1">
      <alignment horizontal="center" vertical="center" wrapText="1"/>
    </xf>
    <xf numFmtId="178" fontId="26" fillId="2" borderId="5" xfId="86" applyNumberFormat="1" applyFont="1" applyFill="1" applyBorder="1" applyAlignment="1">
      <alignment horizontal="center" vertical="center"/>
    </xf>
    <xf numFmtId="49" fontId="26" fillId="2" borderId="21" xfId="86" applyNumberFormat="1" applyFont="1" applyFill="1" applyBorder="1" applyAlignment="1">
      <alignment horizontal="center" vertical="center"/>
    </xf>
    <xf numFmtId="49" fontId="26" fillId="2" borderId="26" xfId="86" applyNumberFormat="1" applyFont="1" applyFill="1" applyBorder="1" applyAlignment="1">
      <alignment horizontal="center" vertical="center" wrapText="1"/>
    </xf>
    <xf numFmtId="49" fontId="26" fillId="2" borderId="27" xfId="86" applyNumberFormat="1" applyFont="1" applyFill="1" applyBorder="1" applyAlignment="1">
      <alignment horizontal="center" vertical="center"/>
    </xf>
    <xf numFmtId="0" fontId="26" fillId="2" borderId="7" xfId="86" applyFont="1" applyFill="1" applyBorder="1" applyAlignment="1">
      <alignment horizontal="center" vertical="center"/>
    </xf>
    <xf numFmtId="0" fontId="26" fillId="3" borderId="3" xfId="86" applyFont="1" applyFill="1" applyBorder="1" applyAlignment="1">
      <alignment horizontal="center" vertical="center"/>
    </xf>
    <xf numFmtId="0" fontId="26" fillId="4" borderId="3" xfId="86" applyFont="1" applyFill="1" applyBorder="1" applyAlignment="1">
      <alignment horizontal="center" vertical="center"/>
    </xf>
    <xf numFmtId="0" fontId="26" fillId="2" borderId="3" xfId="86" applyFont="1" applyFill="1" applyBorder="1" applyAlignment="1">
      <alignment horizontal="center" vertical="center"/>
    </xf>
    <xf numFmtId="181" fontId="26" fillId="2" borderId="3" xfId="86" applyNumberFormat="1" applyFont="1" applyFill="1" applyBorder="1" applyAlignment="1">
      <alignment horizontal="center" vertical="center" wrapText="1"/>
    </xf>
    <xf numFmtId="178" fontId="26" fillId="2" borderId="3" xfId="86" applyNumberFormat="1" applyFont="1" applyFill="1" applyBorder="1" applyAlignment="1">
      <alignment horizontal="center" vertical="center" wrapText="1"/>
    </xf>
    <xf numFmtId="178" fontId="26" fillId="2" borderId="20" xfId="86" applyNumberFormat="1" applyFont="1" applyFill="1" applyBorder="1" applyAlignment="1">
      <alignment horizontal="center" vertical="center" wrapText="1"/>
    </xf>
    <xf numFmtId="178" fontId="26" fillId="2" borderId="10" xfId="86" applyNumberFormat="1" applyFont="1" applyFill="1" applyBorder="1" applyAlignment="1">
      <alignment horizontal="center" vertical="center"/>
    </xf>
    <xf numFmtId="17" fontId="24" fillId="5" borderId="11" xfId="86" applyNumberFormat="1" applyFont="1" applyFill="1" applyBorder="1" applyAlignment="1">
      <alignment horizontal="center" vertical="center" wrapText="1"/>
    </xf>
    <xf numFmtId="17" fontId="24" fillId="5" borderId="12" xfId="86" applyNumberFormat="1" applyFont="1" applyFill="1" applyBorder="1" applyAlignment="1">
      <alignment horizontal="center" vertical="center" wrapText="1"/>
    </xf>
    <xf numFmtId="17" fontId="24" fillId="5" borderId="13" xfId="86" applyNumberFormat="1" applyFont="1" applyFill="1" applyBorder="1" applyAlignment="1">
      <alignment horizontal="center" vertical="center" wrapText="1"/>
    </xf>
    <xf numFmtId="17" fontId="24" fillId="5" borderId="15" xfId="86" applyNumberFormat="1" applyFont="1" applyFill="1" applyBorder="1" applyAlignment="1">
      <alignment horizontal="center" vertical="center" wrapText="1"/>
    </xf>
    <xf numFmtId="17" fontId="24" fillId="5" borderId="0" xfId="86" applyNumberFormat="1" applyFont="1" applyFill="1" applyBorder="1" applyAlignment="1">
      <alignment horizontal="center" vertical="center" wrapText="1"/>
    </xf>
    <xf numFmtId="17" fontId="24" fillId="5" borderId="16" xfId="86" applyNumberFormat="1" applyFont="1" applyFill="1" applyBorder="1" applyAlignment="1">
      <alignment horizontal="center" vertical="center" wrapText="1"/>
    </xf>
    <xf numFmtId="17" fontId="24" fillId="5" borderId="17" xfId="86" applyNumberFormat="1" applyFont="1" applyFill="1" applyBorder="1" applyAlignment="1">
      <alignment horizontal="center" vertical="center" wrapText="1"/>
    </xf>
    <xf numFmtId="17" fontId="24" fillId="5" borderId="18" xfId="86" applyNumberFormat="1" applyFont="1" applyFill="1" applyBorder="1" applyAlignment="1">
      <alignment horizontal="center" vertical="center" wrapText="1"/>
    </xf>
    <xf numFmtId="17" fontId="24" fillId="5" borderId="19" xfId="86" applyNumberFormat="1" applyFont="1" applyFill="1" applyBorder="1" applyAlignment="1">
      <alignment horizontal="center" vertical="center" wrapText="1"/>
    </xf>
    <xf numFmtId="0" fontId="24" fillId="0" borderId="10" xfId="10" applyFont="1" applyFill="1" applyBorder="1" applyAlignment="1">
      <alignment horizontal="center" vertical="center"/>
    </xf>
    <xf numFmtId="0" fontId="24" fillId="0" borderId="14" xfId="10" applyFont="1" applyFill="1" applyBorder="1" applyAlignment="1">
      <alignment horizontal="center" vertical="center"/>
    </xf>
    <xf numFmtId="49" fontId="16" fillId="5" borderId="11" xfId="86" applyNumberFormat="1" applyFont="1" applyFill="1" applyBorder="1" applyAlignment="1">
      <alignment horizontal="center" vertical="center" wrapText="1"/>
    </xf>
    <xf numFmtId="49" fontId="16" fillId="5" borderId="15" xfId="86" applyNumberFormat="1" applyFont="1" applyFill="1" applyBorder="1" applyAlignment="1">
      <alignment horizontal="center" vertical="center" wrapText="1"/>
    </xf>
    <xf numFmtId="49" fontId="16" fillId="5" borderId="17" xfId="86" applyNumberFormat="1" applyFont="1" applyFill="1" applyBorder="1" applyAlignment="1">
      <alignment horizontal="center" vertical="center" wrapText="1"/>
    </xf>
    <xf numFmtId="49" fontId="16" fillId="5" borderId="10" xfId="86" applyNumberFormat="1" applyFont="1" applyFill="1" applyBorder="1" applyAlignment="1">
      <alignment horizontal="center" vertical="center" wrapText="1"/>
    </xf>
    <xf numFmtId="49" fontId="16" fillId="5" borderId="14" xfId="86" applyNumberFormat="1" applyFont="1" applyFill="1" applyBorder="1" applyAlignment="1">
      <alignment horizontal="center" vertical="center" wrapText="1"/>
    </xf>
    <xf numFmtId="49" fontId="16" fillId="5" borderId="9" xfId="86" applyNumberFormat="1" applyFont="1" applyFill="1" applyBorder="1" applyAlignment="1">
      <alignment horizontal="center" vertical="center" wrapText="1"/>
    </xf>
    <xf numFmtId="49" fontId="16" fillId="5" borderId="28" xfId="86" applyNumberFormat="1" applyFont="1" applyFill="1" applyBorder="1" applyAlignment="1">
      <alignment horizontal="center" vertical="center" wrapText="1"/>
    </xf>
    <xf numFmtId="49" fontId="16" fillId="5" borderId="29" xfId="86" applyNumberFormat="1" applyFont="1" applyFill="1" applyBorder="1" applyAlignment="1">
      <alignment horizontal="center" vertical="center" wrapText="1"/>
    </xf>
    <xf numFmtId="49" fontId="16" fillId="5" borderId="30" xfId="86" applyNumberFormat="1" applyFont="1" applyFill="1" applyBorder="1" applyAlignment="1">
      <alignment horizontal="center" vertical="center" wrapText="1"/>
    </xf>
    <xf numFmtId="49" fontId="24" fillId="0" borderId="9" xfId="10" applyNumberFormat="1" applyFont="1" applyBorder="1" applyAlignment="1">
      <alignment horizontal="center" vertical="center"/>
    </xf>
    <xf numFmtId="49" fontId="24" fillId="0" borderId="33" xfId="10" applyNumberFormat="1" applyFont="1" applyBorder="1" applyAlignment="1">
      <alignment horizontal="center" vertical="center"/>
    </xf>
    <xf numFmtId="49" fontId="24" fillId="0" borderId="35" xfId="10" applyNumberFormat="1" applyFont="1" applyBorder="1" applyAlignment="1">
      <alignment horizontal="center" vertical="center"/>
    </xf>
    <xf numFmtId="49" fontId="16" fillId="0" borderId="3" xfId="10" applyNumberFormat="1" applyFont="1" applyBorder="1" applyAlignment="1">
      <alignment horizontal="center" vertical="center" wrapText="1"/>
    </xf>
    <xf numFmtId="49" fontId="16" fillId="0" borderId="8" xfId="10" applyNumberFormat="1" applyFont="1" applyBorder="1" applyAlignment="1">
      <alignment horizontal="center" vertical="center"/>
    </xf>
    <xf numFmtId="49" fontId="30" fillId="0" borderId="10" xfId="86" applyNumberFormat="1" applyFont="1" applyFill="1" applyBorder="1" applyAlignment="1">
      <alignment horizontal="center" vertical="center" wrapText="1"/>
    </xf>
    <xf numFmtId="49" fontId="30" fillId="0" borderId="14" xfId="86" applyNumberFormat="1" applyFont="1" applyFill="1" applyBorder="1" applyAlignment="1">
      <alignment horizontal="center" vertical="center" wrapText="1"/>
    </xf>
    <xf numFmtId="49" fontId="30" fillId="0" borderId="9" xfId="86" applyNumberFormat="1" applyFont="1" applyFill="1" applyBorder="1" applyAlignment="1">
      <alignment horizontal="center" vertical="center" wrapText="1"/>
    </xf>
    <xf numFmtId="17" fontId="24" fillId="0" borderId="11" xfId="86" quotePrefix="1" applyNumberFormat="1" applyFont="1" applyFill="1" applyBorder="1" applyAlignment="1">
      <alignment horizontal="center" vertical="center" wrapText="1"/>
    </xf>
    <xf numFmtId="17" fontId="27" fillId="8" borderId="17" xfId="86" applyNumberFormat="1" applyFont="1" applyFill="1" applyBorder="1" applyAlignment="1">
      <alignment horizontal="center" vertical="center" wrapText="1"/>
    </xf>
    <xf numFmtId="17" fontId="27" fillId="8" borderId="18" xfId="86" applyNumberFormat="1" applyFont="1" applyFill="1" applyBorder="1" applyAlignment="1">
      <alignment horizontal="center" vertical="center" wrapText="1"/>
    </xf>
    <xf numFmtId="17" fontId="27" fillId="8" borderId="19" xfId="86" applyNumberFormat="1" applyFont="1" applyFill="1" applyBorder="1" applyAlignment="1">
      <alignment horizontal="center" vertical="center" wrapText="1"/>
    </xf>
    <xf numFmtId="17" fontId="16" fillId="0" borderId="11" xfId="86" applyNumberFormat="1" applyFont="1" applyFill="1" applyBorder="1" applyAlignment="1">
      <alignment horizontal="center" vertical="center" wrapText="1"/>
    </xf>
    <xf numFmtId="17" fontId="16" fillId="0" borderId="12" xfId="86" applyNumberFormat="1" applyFont="1" applyFill="1" applyBorder="1" applyAlignment="1">
      <alignment horizontal="center" vertical="center" wrapText="1"/>
    </xf>
    <xf numFmtId="17" fontId="16" fillId="0" borderId="13" xfId="86" applyNumberFormat="1" applyFont="1" applyFill="1" applyBorder="1" applyAlignment="1">
      <alignment horizontal="center" vertical="center" wrapText="1"/>
    </xf>
    <xf numFmtId="17" fontId="16" fillId="0" borderId="15" xfId="86" applyNumberFormat="1" applyFont="1" applyFill="1" applyBorder="1" applyAlignment="1">
      <alignment horizontal="center" vertical="center" wrapText="1"/>
    </xf>
    <xf numFmtId="17" fontId="16" fillId="0" borderId="0" xfId="86" applyNumberFormat="1" applyFont="1" applyFill="1" applyBorder="1" applyAlignment="1">
      <alignment horizontal="center" vertical="center" wrapText="1"/>
    </xf>
    <xf numFmtId="17" fontId="16" fillId="0" borderId="16" xfId="86" applyNumberFormat="1" applyFont="1" applyFill="1" applyBorder="1" applyAlignment="1">
      <alignment horizontal="center" vertical="center" wrapText="1"/>
    </xf>
    <xf numFmtId="17" fontId="16" fillId="0" borderId="17" xfId="86" applyNumberFormat="1" applyFont="1" applyFill="1" applyBorder="1" applyAlignment="1">
      <alignment horizontal="center" vertical="center" wrapText="1"/>
    </xf>
    <xf numFmtId="17" fontId="16" fillId="0" borderId="18" xfId="86" applyNumberFormat="1" applyFont="1" applyFill="1" applyBorder="1" applyAlignment="1">
      <alignment horizontal="center" vertical="center" wrapText="1"/>
    </xf>
    <xf numFmtId="17" fontId="16" fillId="0" borderId="19" xfId="86" applyNumberFormat="1" applyFont="1" applyFill="1" applyBorder="1" applyAlignment="1">
      <alignment horizontal="center" vertical="center" wrapText="1"/>
    </xf>
    <xf numFmtId="0" fontId="26" fillId="8" borderId="20" xfId="10" applyFont="1" applyFill="1" applyBorder="1" applyAlignment="1">
      <alignment horizontal="center" vertical="center"/>
    </xf>
    <xf numFmtId="0" fontId="26" fillId="8" borderId="2" xfId="10" applyFont="1" applyFill="1" applyBorder="1" applyAlignment="1">
      <alignment horizontal="center" vertical="center"/>
    </xf>
    <xf numFmtId="0" fontId="26" fillId="8" borderId="21" xfId="10" applyFont="1" applyFill="1" applyBorder="1" applyAlignment="1">
      <alignment horizontal="center" vertical="center"/>
    </xf>
    <xf numFmtId="49" fontId="24" fillId="0" borderId="10" xfId="10" applyNumberFormat="1" applyFont="1" applyBorder="1" applyAlignment="1">
      <alignment horizontal="center" vertical="center" wrapText="1"/>
    </xf>
  </cellXfs>
  <cellStyles count="127">
    <cellStyle name="Header1" xfId="11"/>
    <cellStyle name="Header2" xfId="12"/>
    <cellStyle name="강조색6 4 7" xfId="88"/>
    <cellStyle name="백분율 2" xfId="15"/>
    <cellStyle name="백분율 2 2" xfId="27"/>
    <cellStyle name="백분율 2 3" xfId="48"/>
    <cellStyle name="쉼표 [0]" xfId="87" builtinId="6"/>
    <cellStyle name="쉼표 [0] 10" xfId="82"/>
    <cellStyle name="쉼표 [0] 10 10" xfId="81"/>
    <cellStyle name="쉼표 [0] 10 10 2" xfId="125"/>
    <cellStyle name="쉼표 [0] 17" xfId="91"/>
    <cellStyle name="쉼표 [0] 2" xfId="1"/>
    <cellStyle name="쉼표 [0] 2 2" xfId="2"/>
    <cellStyle name="쉼표 [0] 2 2 2" xfId="23"/>
    <cellStyle name="쉼표 [0] 2 2 3" xfId="35"/>
    <cellStyle name="쉼표 [0] 2 2 4" xfId="49"/>
    <cellStyle name="쉼표 [0] 2 2 5" xfId="63"/>
    <cellStyle name="쉼표 [0] 2 3" xfId="16"/>
    <cellStyle name="쉼표 [0] 2 3 2" xfId="28"/>
    <cellStyle name="쉼표 [0] 2 3 3" xfId="39"/>
    <cellStyle name="쉼표 [0] 2 3 4" xfId="53"/>
    <cellStyle name="쉼표 [0] 2 3 5" xfId="67"/>
    <cellStyle name="쉼표 [0] 2 4" xfId="17"/>
    <cellStyle name="쉼표 [0] 2 4 2" xfId="29"/>
    <cellStyle name="쉼표 [0] 2 4 3" xfId="40"/>
    <cellStyle name="쉼표 [0] 2 4 4" xfId="54"/>
    <cellStyle name="쉼표 [0] 2 4 5" xfId="68"/>
    <cellStyle name="쉼표 [0] 2 5" xfId="21"/>
    <cellStyle name="쉼표 [0] 2 5 2" xfId="33"/>
    <cellStyle name="쉼표 [0] 2 5 3" xfId="44"/>
    <cellStyle name="쉼표 [0] 2 5 4" xfId="58"/>
    <cellStyle name="쉼표 [0] 2 5 5" xfId="72"/>
    <cellStyle name="쉼표 [0] 20" xfId="85"/>
    <cellStyle name="쉼표 [0] 26" xfId="84"/>
    <cellStyle name="쉼표 [0] 3" xfId="3"/>
    <cellStyle name="쉼표 [0] 4" xfId="4"/>
    <cellStyle name="콤마 [0]_가용인원" xfId="5"/>
    <cellStyle name="콤마_가용인원" xfId="6"/>
    <cellStyle name="표준" xfId="0" builtinId="0"/>
    <cellStyle name="표준 15" xfId="126"/>
    <cellStyle name="표준 2" xfId="7"/>
    <cellStyle name="표준 2 2" xfId="8"/>
    <cellStyle name="표준 2 2 2" xfId="24"/>
    <cellStyle name="표준 2 2 3" xfId="36"/>
    <cellStyle name="표준 2 2 4" xfId="50"/>
    <cellStyle name="표준 2 2 5" xfId="64"/>
    <cellStyle name="표준 2 3" xfId="14"/>
    <cellStyle name="표준 2 3 2" xfId="26"/>
    <cellStyle name="표준 2 3 3" xfId="38"/>
    <cellStyle name="표준 2 3 4" xfId="52"/>
    <cellStyle name="표준 2 3 5" xfId="66"/>
    <cellStyle name="표준 2 4" xfId="19"/>
    <cellStyle name="표준 2 4 2" xfId="31"/>
    <cellStyle name="표준 2 4 3" xfId="42"/>
    <cellStyle name="표준 2 4 4" xfId="56"/>
    <cellStyle name="표준 2 4 5" xfId="70"/>
    <cellStyle name="표준 2 5" xfId="18"/>
    <cellStyle name="표준 2 5 2" xfId="30"/>
    <cellStyle name="표준 2 5 3" xfId="41"/>
    <cellStyle name="표준 2 5 4" xfId="55"/>
    <cellStyle name="표준 2 5 5" xfId="69"/>
    <cellStyle name="표준 2 6" xfId="22"/>
    <cellStyle name="표준 2 6 2" xfId="34"/>
    <cellStyle name="표준 2 6 3" xfId="45"/>
    <cellStyle name="표준 2 6 4" xfId="59"/>
    <cellStyle name="표준 2 6 5" xfId="73"/>
    <cellStyle name="표준 2 7" xfId="47"/>
    <cellStyle name="표준 26" xfId="83"/>
    <cellStyle name="표준 3" xfId="9"/>
    <cellStyle name="표준 3 12" xfId="90"/>
    <cellStyle name="표준 4" xfId="10"/>
    <cellStyle name="표준 4 10" xfId="89"/>
    <cellStyle name="표준 5" xfId="13"/>
    <cellStyle name="표준 5 2" xfId="25"/>
    <cellStyle name="표준 5 2 2" xfId="46"/>
    <cellStyle name="표준 5 2 2 2" xfId="62"/>
    <cellStyle name="표준 5 2 2 2 2" xfId="80"/>
    <cellStyle name="표준 5 2 2 2 2 2" xfId="123"/>
    <cellStyle name="표준 5 2 2 2 2 2 2" xfId="124"/>
    <cellStyle name="표준 5 2 2 2 2 3" xfId="107"/>
    <cellStyle name="표준 5 2 2 2 3" xfId="115"/>
    <cellStyle name="표준 5 2 2 2 4" xfId="99"/>
    <cellStyle name="표준 5 2 2 3" xfId="76"/>
    <cellStyle name="표준 5 2 2 3 2" xfId="119"/>
    <cellStyle name="표준 5 2 2 3 3" xfId="103"/>
    <cellStyle name="표준 5 2 2 4" xfId="111"/>
    <cellStyle name="표준 5 2 2 5" xfId="95"/>
    <cellStyle name="표준 5 2 3" xfId="60"/>
    <cellStyle name="표준 5 2 3 2" xfId="78"/>
    <cellStyle name="표준 5 2 3 2 2" xfId="121"/>
    <cellStyle name="표준 5 2 3 2 3" xfId="105"/>
    <cellStyle name="표준 5 2 3 3" xfId="113"/>
    <cellStyle name="표준 5 2 3 4" xfId="97"/>
    <cellStyle name="표준 5 2 4" xfId="74"/>
    <cellStyle name="표준 5 2 4 2" xfId="117"/>
    <cellStyle name="표준 5 2 4 3" xfId="101"/>
    <cellStyle name="표준 5 2 5" xfId="109"/>
    <cellStyle name="표준 5 2 6" xfId="93"/>
    <cellStyle name="표준 5 3" xfId="37"/>
    <cellStyle name="표준 5 3 2" xfId="61"/>
    <cellStyle name="표준 5 3 2 2" xfId="79"/>
    <cellStyle name="표준 5 3 2 2 2" xfId="122"/>
    <cellStyle name="표준 5 3 2 2 3" xfId="106"/>
    <cellStyle name="표준 5 3 2 3" xfId="114"/>
    <cellStyle name="표준 5 3 2 4" xfId="98"/>
    <cellStyle name="표준 5 3 3" xfId="75"/>
    <cellStyle name="표준 5 3 3 2" xfId="118"/>
    <cellStyle name="표준 5 3 3 3" xfId="102"/>
    <cellStyle name="표준 5 3 4" xfId="110"/>
    <cellStyle name="표준 5 3 5" xfId="94"/>
    <cellStyle name="표준 5 4" xfId="51"/>
    <cellStyle name="표준 5 4 2" xfId="77"/>
    <cellStyle name="표준 5 4 2 2" xfId="120"/>
    <cellStyle name="표준 5 4 2 3" xfId="104"/>
    <cellStyle name="표준 5 4 3" xfId="112"/>
    <cellStyle name="표준 5 4 4" xfId="96"/>
    <cellStyle name="표준 5 5" xfId="65"/>
    <cellStyle name="표준 5 5 2" xfId="116"/>
    <cellStyle name="표준 5 5 3" xfId="100"/>
    <cellStyle name="표준 5 6" xfId="108"/>
    <cellStyle name="표준 5 7" xfId="92"/>
    <cellStyle name="표준 6" xfId="20"/>
    <cellStyle name="표준 6 2" xfId="32"/>
    <cellStyle name="표준 6 3" xfId="43"/>
    <cellStyle name="표준 6 4" xfId="57"/>
    <cellStyle name="표준 6 5" xfId="71"/>
    <cellStyle name="표준_Ⅴ.업체별현황 2" xfId="8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R41"/>
  <sheetViews>
    <sheetView view="pageBreakPreview" zoomScale="75" zoomScaleNormal="100" zoomScaleSheetLayoutView="75" workbookViewId="0">
      <selection activeCell="E21" sqref="E21"/>
    </sheetView>
  </sheetViews>
  <sheetFormatPr defaultColWidth="7.77734375" defaultRowHeight="24.95" customHeight="1" x14ac:dyDescent="0.15"/>
  <cols>
    <col min="1" max="2" width="10.77734375" style="2" customWidth="1"/>
    <col min="3" max="10" width="14" style="2" customWidth="1"/>
    <col min="11" max="16384" width="7.77734375" style="2"/>
  </cols>
  <sheetData>
    <row r="1" spans="1:18" ht="45" customHeight="1" thickBot="1" x14ac:dyDescent="0.2">
      <c r="A1" s="181" t="s">
        <v>21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8" s="1" customFormat="1" ht="24.95" customHeight="1" x14ac:dyDescent="0.15">
      <c r="A2" s="172" t="s">
        <v>4</v>
      </c>
      <c r="B2" s="174" t="s">
        <v>5</v>
      </c>
      <c r="C2" s="179" t="s">
        <v>271</v>
      </c>
      <c r="D2" s="179"/>
      <c r="E2" s="179"/>
      <c r="F2" s="179"/>
      <c r="G2" s="179" t="s">
        <v>264</v>
      </c>
      <c r="H2" s="179"/>
      <c r="I2" s="179"/>
      <c r="J2" s="180"/>
    </row>
    <row r="3" spans="1:18" s="1" customFormat="1" ht="24.95" customHeight="1" x14ac:dyDescent="0.15">
      <c r="A3" s="173"/>
      <c r="B3" s="175"/>
      <c r="C3" s="26" t="s">
        <v>0</v>
      </c>
      <c r="D3" s="26" t="s">
        <v>1</v>
      </c>
      <c r="E3" s="26" t="s">
        <v>2</v>
      </c>
      <c r="F3" s="26" t="s">
        <v>3</v>
      </c>
      <c r="G3" s="26" t="s">
        <v>0</v>
      </c>
      <c r="H3" s="26" t="s">
        <v>1</v>
      </c>
      <c r="I3" s="26" t="s">
        <v>2</v>
      </c>
      <c r="J3" s="27" t="s">
        <v>3</v>
      </c>
    </row>
    <row r="4" spans="1:18" s="1" customFormat="1" ht="24.95" customHeight="1" x14ac:dyDescent="0.3">
      <c r="A4" s="28" t="s">
        <v>6</v>
      </c>
      <c r="B4" s="117">
        <f>C4-G4</f>
        <v>317</v>
      </c>
      <c r="C4" s="120">
        <f t="shared" ref="C4:J4" si="0">SUM(C5:C26)</f>
        <v>1075</v>
      </c>
      <c r="D4" s="120">
        <f t="shared" si="0"/>
        <v>164</v>
      </c>
      <c r="E4" s="120">
        <f t="shared" si="0"/>
        <v>886</v>
      </c>
      <c r="F4" s="120">
        <f t="shared" si="0"/>
        <v>25</v>
      </c>
      <c r="G4" s="120">
        <f t="shared" si="0"/>
        <v>758</v>
      </c>
      <c r="H4" s="120">
        <f t="shared" si="0"/>
        <v>258</v>
      </c>
      <c r="I4" s="120">
        <f t="shared" si="0"/>
        <v>465</v>
      </c>
      <c r="J4" s="120">
        <f t="shared" si="0"/>
        <v>35</v>
      </c>
      <c r="L4" s="166"/>
    </row>
    <row r="5" spans="1:18" ht="24.95" customHeight="1" x14ac:dyDescent="0.15">
      <c r="A5" s="134" t="s">
        <v>124</v>
      </c>
      <c r="B5" s="118">
        <f>C5-G5</f>
        <v>-1</v>
      </c>
      <c r="C5" s="121">
        <f>SUM(D5+E5+F5)</f>
        <v>312</v>
      </c>
      <c r="D5" s="146">
        <v>0</v>
      </c>
      <c r="E5" s="146">
        <v>288</v>
      </c>
      <c r="F5" s="147">
        <v>24</v>
      </c>
      <c r="G5" s="121">
        <f>SUM(H5:J5)</f>
        <v>313</v>
      </c>
      <c r="H5" s="146">
        <v>0</v>
      </c>
      <c r="I5" s="146">
        <v>288</v>
      </c>
      <c r="J5" s="147">
        <v>25</v>
      </c>
    </row>
    <row r="6" spans="1:18" ht="24.95" customHeight="1" x14ac:dyDescent="0.15">
      <c r="A6" s="134" t="s">
        <v>235</v>
      </c>
      <c r="B6" s="118">
        <f>C6-G6</f>
        <v>-1</v>
      </c>
      <c r="C6" s="121">
        <f>SUM(D6+E6+F6)</f>
        <v>13</v>
      </c>
      <c r="D6" s="146">
        <v>0</v>
      </c>
      <c r="E6" s="146">
        <v>13</v>
      </c>
      <c r="F6" s="147">
        <v>0</v>
      </c>
      <c r="G6" s="121">
        <f>SUM(H6:J6)</f>
        <v>14</v>
      </c>
      <c r="H6" s="146">
        <v>0</v>
      </c>
      <c r="I6" s="146">
        <v>14</v>
      </c>
      <c r="J6" s="147">
        <v>0</v>
      </c>
    </row>
    <row r="7" spans="1:18" s="1" customFormat="1" ht="24.95" customHeight="1" x14ac:dyDescent="0.15">
      <c r="A7" s="135" t="s">
        <v>134</v>
      </c>
      <c r="B7" s="118">
        <f t="shared" ref="B7:B26" si="1">C7-G7</f>
        <v>0</v>
      </c>
      <c r="C7" s="121">
        <f t="shared" ref="C7:C26" si="2">SUM(D7+E7+F7)</f>
        <v>7</v>
      </c>
      <c r="D7" s="148">
        <v>0</v>
      </c>
      <c r="E7" s="148">
        <v>7</v>
      </c>
      <c r="F7" s="148">
        <v>0</v>
      </c>
      <c r="G7" s="121">
        <f t="shared" ref="G7:G24" si="3">SUM(H7:J7)</f>
        <v>7</v>
      </c>
      <c r="H7" s="148">
        <v>0</v>
      </c>
      <c r="I7" s="148">
        <v>7</v>
      </c>
      <c r="J7" s="148">
        <v>0</v>
      </c>
    </row>
    <row r="8" spans="1:18" s="15" customFormat="1" ht="24.95" customHeight="1" x14ac:dyDescent="0.15">
      <c r="A8" s="136" t="s">
        <v>48</v>
      </c>
      <c r="B8" s="118">
        <f t="shared" si="1"/>
        <v>440</v>
      </c>
      <c r="C8" s="121">
        <f t="shared" si="2"/>
        <v>440</v>
      </c>
      <c r="D8" s="150">
        <v>0</v>
      </c>
      <c r="E8" s="150">
        <v>440</v>
      </c>
      <c r="F8" s="150">
        <v>0</v>
      </c>
      <c r="G8" s="121">
        <f t="shared" si="3"/>
        <v>0</v>
      </c>
      <c r="H8" s="150">
        <v>0</v>
      </c>
      <c r="I8" s="150">
        <v>0</v>
      </c>
      <c r="J8" s="150">
        <v>0</v>
      </c>
    </row>
    <row r="9" spans="1:18" s="17" customFormat="1" ht="24.75" customHeight="1" x14ac:dyDescent="0.15">
      <c r="A9" s="135" t="s">
        <v>90</v>
      </c>
      <c r="B9" s="118">
        <f t="shared" si="1"/>
        <v>-3</v>
      </c>
      <c r="C9" s="121">
        <f t="shared" si="2"/>
        <v>18</v>
      </c>
      <c r="D9" s="150">
        <v>0</v>
      </c>
      <c r="E9" s="150">
        <v>18</v>
      </c>
      <c r="F9" s="150">
        <v>0</v>
      </c>
      <c r="G9" s="121">
        <f t="shared" si="3"/>
        <v>21</v>
      </c>
      <c r="H9" s="150">
        <v>0</v>
      </c>
      <c r="I9" s="150">
        <v>21</v>
      </c>
      <c r="J9" s="150">
        <v>0</v>
      </c>
      <c r="K9" s="131"/>
      <c r="L9" s="24"/>
      <c r="M9" s="24"/>
      <c r="N9" s="24"/>
      <c r="O9" s="24"/>
      <c r="P9" s="25"/>
      <c r="Q9" s="25"/>
      <c r="R9" s="25"/>
    </row>
    <row r="10" spans="1:18" s="10" customFormat="1" ht="24.75" customHeight="1" x14ac:dyDescent="0.15">
      <c r="A10" s="135" t="s">
        <v>131</v>
      </c>
      <c r="B10" s="118">
        <f t="shared" si="1"/>
        <v>0</v>
      </c>
      <c r="C10" s="121">
        <f t="shared" si="2"/>
        <v>0</v>
      </c>
      <c r="D10" s="150">
        <v>0</v>
      </c>
      <c r="E10" s="150">
        <v>0</v>
      </c>
      <c r="F10" s="150">
        <v>0</v>
      </c>
      <c r="G10" s="121">
        <f t="shared" si="3"/>
        <v>0</v>
      </c>
      <c r="H10" s="150">
        <v>0</v>
      </c>
      <c r="I10" s="150">
        <v>0</v>
      </c>
      <c r="J10" s="150">
        <v>0</v>
      </c>
      <c r="K10" s="7"/>
      <c r="L10" s="8"/>
      <c r="M10" s="8"/>
      <c r="N10" s="8"/>
      <c r="O10" s="8"/>
      <c r="P10" s="9"/>
      <c r="Q10" s="9"/>
      <c r="R10" s="9"/>
    </row>
    <row r="11" spans="1:18" s="10" customFormat="1" ht="24.75" customHeight="1" x14ac:dyDescent="0.15">
      <c r="A11" s="135" t="s">
        <v>228</v>
      </c>
      <c r="B11" s="118">
        <f t="shared" si="1"/>
        <v>0</v>
      </c>
      <c r="C11" s="121">
        <f t="shared" si="2"/>
        <v>0</v>
      </c>
      <c r="D11" s="150">
        <v>0</v>
      </c>
      <c r="E11" s="150">
        <v>0</v>
      </c>
      <c r="F11" s="150">
        <v>0</v>
      </c>
      <c r="G11" s="121">
        <f t="shared" si="3"/>
        <v>0</v>
      </c>
      <c r="H11" s="150">
        <v>0</v>
      </c>
      <c r="I11" s="150">
        <v>0</v>
      </c>
      <c r="J11" s="150">
        <v>0</v>
      </c>
      <c r="K11" s="7"/>
      <c r="L11" s="8"/>
      <c r="M11" s="8"/>
      <c r="N11" s="8"/>
      <c r="O11" s="8"/>
      <c r="P11" s="9"/>
      <c r="Q11" s="9"/>
      <c r="R11" s="9"/>
    </row>
    <row r="12" spans="1:18" s="10" customFormat="1" ht="24.75" customHeight="1" x14ac:dyDescent="0.15">
      <c r="A12" s="135" t="s">
        <v>194</v>
      </c>
      <c r="B12" s="118">
        <f t="shared" si="1"/>
        <v>-3</v>
      </c>
      <c r="C12" s="121">
        <f t="shared" si="2"/>
        <v>1</v>
      </c>
      <c r="D12" s="150">
        <v>0</v>
      </c>
      <c r="E12" s="150">
        <v>1</v>
      </c>
      <c r="F12" s="150">
        <v>0</v>
      </c>
      <c r="G12" s="121">
        <f t="shared" si="3"/>
        <v>4</v>
      </c>
      <c r="H12" s="150">
        <v>0</v>
      </c>
      <c r="I12" s="150">
        <v>4</v>
      </c>
      <c r="J12" s="150">
        <v>0</v>
      </c>
      <c r="K12" s="7"/>
      <c r="L12" s="8"/>
      <c r="M12" s="8"/>
      <c r="N12" s="8"/>
      <c r="O12" s="8"/>
      <c r="P12" s="9"/>
      <c r="Q12" s="9"/>
      <c r="R12" s="9"/>
    </row>
    <row r="13" spans="1:18" ht="24.95" customHeight="1" x14ac:dyDescent="0.15">
      <c r="A13" s="135" t="s">
        <v>88</v>
      </c>
      <c r="B13" s="118">
        <f t="shared" si="1"/>
        <v>0</v>
      </c>
      <c r="C13" s="121">
        <f t="shared" si="2"/>
        <v>20</v>
      </c>
      <c r="D13" s="149">
        <v>10</v>
      </c>
      <c r="E13" s="149">
        <v>10</v>
      </c>
      <c r="F13" s="149">
        <v>0</v>
      </c>
      <c r="G13" s="121">
        <f t="shared" si="3"/>
        <v>20</v>
      </c>
      <c r="H13" s="149">
        <v>10</v>
      </c>
      <c r="I13" s="149">
        <v>10</v>
      </c>
      <c r="J13" s="149">
        <v>0</v>
      </c>
      <c r="M13" s="42"/>
    </row>
    <row r="14" spans="1:18" ht="24.95" customHeight="1" x14ac:dyDescent="0.15">
      <c r="A14" s="135" t="s">
        <v>229</v>
      </c>
      <c r="B14" s="118">
        <f t="shared" si="1"/>
        <v>0</v>
      </c>
      <c r="C14" s="121">
        <f t="shared" si="2"/>
        <v>0</v>
      </c>
      <c r="D14" s="150">
        <v>0</v>
      </c>
      <c r="E14" s="150">
        <v>0</v>
      </c>
      <c r="F14" s="150">
        <v>0</v>
      </c>
      <c r="G14" s="121">
        <f t="shared" si="3"/>
        <v>0</v>
      </c>
      <c r="H14" s="150">
        <v>0</v>
      </c>
      <c r="I14" s="150">
        <v>0</v>
      </c>
      <c r="J14" s="150">
        <v>0</v>
      </c>
      <c r="M14" s="42"/>
    </row>
    <row r="15" spans="1:18" ht="24.95" customHeight="1" x14ac:dyDescent="0.15">
      <c r="A15" s="135" t="s">
        <v>192</v>
      </c>
      <c r="B15" s="118">
        <f t="shared" si="1"/>
        <v>0</v>
      </c>
      <c r="C15" s="121">
        <f t="shared" si="2"/>
        <v>0</v>
      </c>
      <c r="D15" s="150">
        <v>0</v>
      </c>
      <c r="E15" s="150">
        <v>0</v>
      </c>
      <c r="F15" s="150">
        <v>0</v>
      </c>
      <c r="G15" s="121">
        <f t="shared" si="3"/>
        <v>0</v>
      </c>
      <c r="H15" s="150">
        <v>0</v>
      </c>
      <c r="I15" s="150">
        <v>0</v>
      </c>
      <c r="J15" s="150">
        <v>0</v>
      </c>
    </row>
    <row r="16" spans="1:18" s="1" customFormat="1" ht="24.95" customHeight="1" x14ac:dyDescent="0.15">
      <c r="A16" s="135" t="s">
        <v>122</v>
      </c>
      <c r="B16" s="118">
        <f t="shared" si="1"/>
        <v>0</v>
      </c>
      <c r="C16" s="121">
        <f t="shared" si="2"/>
        <v>0</v>
      </c>
      <c r="D16" s="151">
        <v>0</v>
      </c>
      <c r="E16" s="151">
        <v>0</v>
      </c>
      <c r="F16" s="151">
        <v>0</v>
      </c>
      <c r="G16" s="121">
        <f t="shared" si="3"/>
        <v>0</v>
      </c>
      <c r="H16" s="151">
        <v>0</v>
      </c>
      <c r="I16" s="151">
        <v>0</v>
      </c>
      <c r="J16" s="151">
        <v>0</v>
      </c>
    </row>
    <row r="17" spans="1:11" ht="24.95" customHeight="1" x14ac:dyDescent="0.15">
      <c r="A17" s="135" t="s">
        <v>126</v>
      </c>
      <c r="B17" s="118">
        <f t="shared" si="1"/>
        <v>-12</v>
      </c>
      <c r="C17" s="121">
        <f t="shared" si="2"/>
        <v>56</v>
      </c>
      <c r="D17" s="149">
        <v>0</v>
      </c>
      <c r="E17" s="149">
        <v>56</v>
      </c>
      <c r="F17" s="149">
        <v>0</v>
      </c>
      <c r="G17" s="121">
        <f t="shared" si="3"/>
        <v>68</v>
      </c>
      <c r="H17" s="149">
        <v>0</v>
      </c>
      <c r="I17" s="149">
        <v>68</v>
      </c>
      <c r="J17" s="149">
        <v>0</v>
      </c>
    </row>
    <row r="18" spans="1:11" s="12" customFormat="1" ht="24.95" customHeight="1" x14ac:dyDescent="0.15">
      <c r="A18" s="137" t="s">
        <v>29</v>
      </c>
      <c r="B18" s="118">
        <f t="shared" si="1"/>
        <v>-9</v>
      </c>
      <c r="C18" s="121">
        <f t="shared" si="2"/>
        <v>1</v>
      </c>
      <c r="D18" s="149">
        <v>0</v>
      </c>
      <c r="E18" s="149">
        <v>1</v>
      </c>
      <c r="F18" s="149">
        <v>0</v>
      </c>
      <c r="G18" s="121">
        <f t="shared" si="3"/>
        <v>10</v>
      </c>
      <c r="H18" s="149">
        <v>0</v>
      </c>
      <c r="I18" s="149">
        <v>1</v>
      </c>
      <c r="J18" s="149">
        <v>9</v>
      </c>
    </row>
    <row r="19" spans="1:11" s="10" customFormat="1" ht="24.75" customHeight="1" x14ac:dyDescent="0.15">
      <c r="A19" s="135" t="s">
        <v>132</v>
      </c>
      <c r="B19" s="118">
        <f t="shared" si="1"/>
        <v>-94</v>
      </c>
      <c r="C19" s="121">
        <f t="shared" si="2"/>
        <v>154</v>
      </c>
      <c r="D19" s="152">
        <v>154</v>
      </c>
      <c r="E19" s="152">
        <v>0</v>
      </c>
      <c r="F19" s="148">
        <v>0</v>
      </c>
      <c r="G19" s="121">
        <f t="shared" si="3"/>
        <v>248</v>
      </c>
      <c r="H19" s="152">
        <v>248</v>
      </c>
      <c r="I19" s="152">
        <v>0</v>
      </c>
      <c r="J19" s="148">
        <v>0</v>
      </c>
      <c r="K19" s="13"/>
    </row>
    <row r="20" spans="1:11" s="10" customFormat="1" ht="24.75" customHeight="1" x14ac:dyDescent="0.15">
      <c r="A20" s="138" t="s">
        <v>28</v>
      </c>
      <c r="B20" s="118">
        <f t="shared" si="1"/>
        <v>0</v>
      </c>
      <c r="C20" s="121">
        <f t="shared" si="2"/>
        <v>53</v>
      </c>
      <c r="D20" s="150">
        <v>0</v>
      </c>
      <c r="E20" s="150">
        <v>52</v>
      </c>
      <c r="F20" s="150">
        <v>1</v>
      </c>
      <c r="G20" s="121">
        <f t="shared" si="3"/>
        <v>53</v>
      </c>
      <c r="H20" s="150">
        <v>0</v>
      </c>
      <c r="I20" s="150">
        <v>52</v>
      </c>
      <c r="J20" s="150">
        <v>1</v>
      </c>
      <c r="K20" s="13"/>
    </row>
    <row r="21" spans="1:11" s="17" customFormat="1" ht="24.75" customHeight="1" x14ac:dyDescent="0.15">
      <c r="A21" s="138" t="s">
        <v>193</v>
      </c>
      <c r="B21" s="118">
        <f t="shared" si="1"/>
        <v>0</v>
      </c>
      <c r="C21" s="121">
        <f t="shared" si="2"/>
        <v>0</v>
      </c>
      <c r="D21" s="150">
        <v>0</v>
      </c>
      <c r="E21" s="150">
        <v>0</v>
      </c>
      <c r="F21" s="150">
        <v>0</v>
      </c>
      <c r="G21" s="121">
        <f t="shared" si="3"/>
        <v>0</v>
      </c>
      <c r="H21" s="150">
        <v>0</v>
      </c>
      <c r="I21" s="150">
        <v>0</v>
      </c>
      <c r="J21" s="150">
        <v>0</v>
      </c>
      <c r="K21" s="132"/>
    </row>
    <row r="22" spans="1:11" s="17" customFormat="1" ht="24.75" customHeight="1" x14ac:dyDescent="0.15">
      <c r="A22" s="138" t="s">
        <v>230</v>
      </c>
      <c r="B22" s="118">
        <f t="shared" si="1"/>
        <v>0</v>
      </c>
      <c r="C22" s="121">
        <f t="shared" si="2"/>
        <v>0</v>
      </c>
      <c r="D22" s="150">
        <v>0</v>
      </c>
      <c r="E22" s="150">
        <v>0</v>
      </c>
      <c r="F22" s="150">
        <v>0</v>
      </c>
      <c r="G22" s="121">
        <f t="shared" si="3"/>
        <v>0</v>
      </c>
      <c r="H22" s="150">
        <v>0</v>
      </c>
      <c r="I22" s="150">
        <v>0</v>
      </c>
      <c r="J22" s="150">
        <v>0</v>
      </c>
      <c r="K22" s="132"/>
    </row>
    <row r="23" spans="1:11" s="10" customFormat="1" ht="24.75" customHeight="1" x14ac:dyDescent="0.15">
      <c r="A23" s="139" t="s">
        <v>195</v>
      </c>
      <c r="B23" s="118">
        <f t="shared" si="1"/>
        <v>0</v>
      </c>
      <c r="C23" s="121">
        <f t="shared" si="2"/>
        <v>0</v>
      </c>
      <c r="D23" s="150">
        <v>0</v>
      </c>
      <c r="E23" s="150">
        <v>0</v>
      </c>
      <c r="F23" s="150">
        <v>0</v>
      </c>
      <c r="G23" s="121">
        <f t="shared" si="3"/>
        <v>0</v>
      </c>
      <c r="H23" s="150">
        <v>0</v>
      </c>
      <c r="I23" s="150">
        <v>0</v>
      </c>
      <c r="J23" s="150">
        <v>0</v>
      </c>
      <c r="K23" s="128"/>
    </row>
    <row r="24" spans="1:11" s="10" customFormat="1" ht="24.75" customHeight="1" x14ac:dyDescent="0.15">
      <c r="A24" s="139" t="s">
        <v>231</v>
      </c>
      <c r="B24" s="118">
        <f t="shared" si="1"/>
        <v>0</v>
      </c>
      <c r="C24" s="121">
        <f t="shared" si="2"/>
        <v>0</v>
      </c>
      <c r="D24" s="150">
        <v>0</v>
      </c>
      <c r="E24" s="150">
        <v>0</v>
      </c>
      <c r="F24" s="150">
        <v>0</v>
      </c>
      <c r="G24" s="121">
        <f t="shared" si="3"/>
        <v>0</v>
      </c>
      <c r="H24" s="150">
        <v>0</v>
      </c>
      <c r="I24" s="150">
        <v>0</v>
      </c>
      <c r="J24" s="150">
        <v>0</v>
      </c>
      <c r="K24" s="128"/>
    </row>
    <row r="25" spans="1:11" s="10" customFormat="1" ht="24.75" customHeight="1" x14ac:dyDescent="0.15">
      <c r="A25" s="138" t="s">
        <v>121</v>
      </c>
      <c r="B25" s="118">
        <f t="shared" si="1"/>
        <v>0</v>
      </c>
      <c r="C25" s="121">
        <f t="shared" si="2"/>
        <v>0</v>
      </c>
      <c r="D25" s="150">
        <v>0</v>
      </c>
      <c r="E25" s="150">
        <v>0</v>
      </c>
      <c r="F25" s="150">
        <v>0</v>
      </c>
      <c r="G25" s="121">
        <f>SUM(H25:J25)</f>
        <v>0</v>
      </c>
      <c r="H25" s="150">
        <v>0</v>
      </c>
      <c r="I25" s="150">
        <v>0</v>
      </c>
      <c r="J25" s="150">
        <v>0</v>
      </c>
      <c r="K25" s="128"/>
    </row>
    <row r="26" spans="1:11" s="10" customFormat="1" ht="24.75" customHeight="1" x14ac:dyDescent="0.15">
      <c r="A26" s="138" t="s">
        <v>232</v>
      </c>
      <c r="B26" s="118">
        <f t="shared" si="1"/>
        <v>0</v>
      </c>
      <c r="C26" s="121">
        <f t="shared" si="2"/>
        <v>0</v>
      </c>
      <c r="D26" s="150">
        <v>0</v>
      </c>
      <c r="E26" s="150">
        <v>0</v>
      </c>
      <c r="F26" s="150">
        <v>0</v>
      </c>
      <c r="G26" s="121">
        <f>SUM(H26:J26)</f>
        <v>0</v>
      </c>
      <c r="H26" s="150">
        <v>0</v>
      </c>
      <c r="I26" s="150">
        <v>0</v>
      </c>
      <c r="J26" s="150">
        <v>0</v>
      </c>
      <c r="K26" s="13"/>
    </row>
    <row r="27" spans="1:11" ht="24.95" customHeight="1" x14ac:dyDescent="0.15">
      <c r="A27" s="11"/>
      <c r="B27" s="11"/>
      <c r="C27" s="11"/>
      <c r="D27" s="11"/>
      <c r="E27" s="11" t="s">
        <v>37</v>
      </c>
      <c r="F27" s="11"/>
      <c r="G27" s="126"/>
      <c r="H27" s="11"/>
      <c r="I27" s="11"/>
      <c r="J27" s="11"/>
    </row>
    <row r="28" spans="1:11" ht="35.25" customHeight="1" thickBot="1" x14ac:dyDescent="0.2">
      <c r="A28" s="178" t="s">
        <v>261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1" ht="24.95" customHeight="1" x14ac:dyDescent="0.15">
      <c r="A29" s="172" t="s">
        <v>4</v>
      </c>
      <c r="B29" s="174" t="s">
        <v>5</v>
      </c>
      <c r="C29" s="176" t="s">
        <v>272</v>
      </c>
      <c r="D29" s="176"/>
      <c r="E29" s="176"/>
      <c r="F29" s="176"/>
      <c r="G29" s="176" t="s">
        <v>265</v>
      </c>
      <c r="H29" s="176"/>
      <c r="I29" s="176"/>
      <c r="J29" s="177"/>
    </row>
    <row r="30" spans="1:11" ht="24.95" customHeight="1" x14ac:dyDescent="0.15">
      <c r="A30" s="173"/>
      <c r="B30" s="175"/>
      <c r="C30" s="26" t="s">
        <v>0</v>
      </c>
      <c r="D30" s="26" t="s">
        <v>1</v>
      </c>
      <c r="E30" s="26" t="s">
        <v>2</v>
      </c>
      <c r="F30" s="26" t="s">
        <v>3</v>
      </c>
      <c r="G30" s="26" t="s">
        <v>0</v>
      </c>
      <c r="H30" s="26" t="s">
        <v>1</v>
      </c>
      <c r="I30" s="26" t="s">
        <v>2</v>
      </c>
      <c r="J30" s="27" t="s">
        <v>3</v>
      </c>
    </row>
    <row r="31" spans="1:11" ht="24.95" customHeight="1" x14ac:dyDescent="0.15">
      <c r="A31" s="36" t="s">
        <v>6</v>
      </c>
      <c r="B31" s="119">
        <f>SUM(B34:B41)</f>
        <v>353</v>
      </c>
      <c r="C31" s="122">
        <f t="shared" ref="C31:J31" si="4">SUM(C32:C41)</f>
        <v>679</v>
      </c>
      <c r="D31" s="122">
        <f t="shared" si="4"/>
        <v>164</v>
      </c>
      <c r="E31" s="122">
        <f t="shared" si="4"/>
        <v>483</v>
      </c>
      <c r="F31" s="122">
        <f t="shared" si="4"/>
        <v>32</v>
      </c>
      <c r="G31" s="122">
        <f t="shared" si="4"/>
        <v>327</v>
      </c>
      <c r="H31" s="122">
        <f t="shared" si="4"/>
        <v>258</v>
      </c>
      <c r="I31" s="122">
        <f t="shared" si="4"/>
        <v>35</v>
      </c>
      <c r="J31" s="122">
        <f t="shared" si="4"/>
        <v>34</v>
      </c>
    </row>
    <row r="32" spans="1:11" ht="24.95" customHeight="1" x14ac:dyDescent="0.15">
      <c r="A32" s="41" t="s">
        <v>125</v>
      </c>
      <c r="B32" s="118">
        <f t="shared" ref="B32:B41" si="5">C32-G32</f>
        <v>-1</v>
      </c>
      <c r="C32" s="121">
        <f>SUM(D32+E32+F32)</f>
        <v>33</v>
      </c>
      <c r="D32" s="146">
        <v>0</v>
      </c>
      <c r="E32" s="146">
        <v>9</v>
      </c>
      <c r="F32" s="146">
        <v>24</v>
      </c>
      <c r="G32" s="121">
        <f>SUM(H32+I32+J32)</f>
        <v>34</v>
      </c>
      <c r="H32" s="146">
        <v>0</v>
      </c>
      <c r="I32" s="146">
        <v>9</v>
      </c>
      <c r="J32" s="146">
        <v>25</v>
      </c>
    </row>
    <row r="33" spans="1:18" ht="24.95" customHeight="1" x14ac:dyDescent="0.15">
      <c r="A33" s="41" t="s">
        <v>236</v>
      </c>
      <c r="B33" s="118">
        <f t="shared" si="5"/>
        <v>0</v>
      </c>
      <c r="C33" s="121">
        <f>SUM(D33+E33+F33)</f>
        <v>1</v>
      </c>
      <c r="D33" s="146">
        <v>0</v>
      </c>
      <c r="E33" s="146">
        <v>1</v>
      </c>
      <c r="F33" s="146">
        <v>0</v>
      </c>
      <c r="G33" s="121">
        <f>SUM(H33+I33+J33)</f>
        <v>1</v>
      </c>
      <c r="H33" s="146">
        <v>0</v>
      </c>
      <c r="I33" s="146">
        <v>1</v>
      </c>
      <c r="J33" s="146">
        <v>0</v>
      </c>
    </row>
    <row r="34" spans="1:18" ht="24.95" customHeight="1" x14ac:dyDescent="0.15">
      <c r="A34" s="31" t="s">
        <v>135</v>
      </c>
      <c r="B34" s="118">
        <f t="shared" si="5"/>
        <v>7</v>
      </c>
      <c r="C34" s="121">
        <f t="shared" ref="C34:C41" si="6">SUM(D34+E34+F34)</f>
        <v>7</v>
      </c>
      <c r="D34" s="148">
        <v>0</v>
      </c>
      <c r="E34" s="148">
        <v>7</v>
      </c>
      <c r="F34" s="148">
        <v>0</v>
      </c>
      <c r="G34" s="121">
        <f t="shared" ref="G34:G41" si="7">SUM(H34+I34+J34)</f>
        <v>0</v>
      </c>
      <c r="H34" s="148">
        <v>0</v>
      </c>
      <c r="I34" s="148">
        <v>0</v>
      </c>
      <c r="J34" s="148">
        <v>0</v>
      </c>
    </row>
    <row r="35" spans="1:18" s="11" customFormat="1" ht="24.95" customHeight="1" x14ac:dyDescent="0.15">
      <c r="A35" s="31" t="s">
        <v>44</v>
      </c>
      <c r="B35" s="118">
        <f t="shared" si="5"/>
        <v>440</v>
      </c>
      <c r="C35" s="121">
        <f t="shared" si="6"/>
        <v>440</v>
      </c>
      <c r="D35" s="150">
        <v>0</v>
      </c>
      <c r="E35" s="150">
        <v>440</v>
      </c>
      <c r="F35" s="150">
        <v>0</v>
      </c>
      <c r="G35" s="121">
        <f t="shared" si="7"/>
        <v>0</v>
      </c>
      <c r="H35" s="150">
        <v>0</v>
      </c>
      <c r="I35" s="150">
        <v>0</v>
      </c>
      <c r="J35" s="150">
        <v>0</v>
      </c>
    </row>
    <row r="36" spans="1:18" s="10" customFormat="1" ht="24.75" customHeight="1" x14ac:dyDescent="0.15">
      <c r="A36" s="31" t="s">
        <v>90</v>
      </c>
      <c r="B36" s="118">
        <f t="shared" si="5"/>
        <v>0</v>
      </c>
      <c r="C36" s="121">
        <f t="shared" si="6"/>
        <v>0</v>
      </c>
      <c r="D36" s="150">
        <v>0</v>
      </c>
      <c r="E36" s="150">
        <v>0</v>
      </c>
      <c r="F36" s="150">
        <v>0</v>
      </c>
      <c r="G36" s="121">
        <f t="shared" si="7"/>
        <v>0</v>
      </c>
      <c r="H36" s="150">
        <v>0</v>
      </c>
      <c r="I36" s="150">
        <v>0</v>
      </c>
      <c r="J36" s="150">
        <v>0</v>
      </c>
      <c r="K36" s="7"/>
      <c r="L36" s="8"/>
      <c r="M36" s="8"/>
      <c r="N36" s="8"/>
      <c r="O36" s="8"/>
      <c r="P36" s="9"/>
      <c r="Q36" s="9"/>
      <c r="R36" s="9"/>
    </row>
    <row r="37" spans="1:18" s="17" customFormat="1" ht="24.75" customHeight="1" x14ac:dyDescent="0.15">
      <c r="A37" s="31" t="s">
        <v>203</v>
      </c>
      <c r="B37" s="118">
        <f t="shared" si="5"/>
        <v>1</v>
      </c>
      <c r="C37" s="121">
        <f t="shared" si="6"/>
        <v>1</v>
      </c>
      <c r="D37" s="150">
        <v>0</v>
      </c>
      <c r="E37" s="150">
        <v>1</v>
      </c>
      <c r="F37" s="150">
        <v>0</v>
      </c>
      <c r="G37" s="121">
        <f t="shared" si="7"/>
        <v>0</v>
      </c>
      <c r="H37" s="150">
        <v>0</v>
      </c>
      <c r="I37" s="150">
        <v>0</v>
      </c>
      <c r="J37" s="150">
        <v>0</v>
      </c>
      <c r="K37" s="131"/>
      <c r="L37" s="24"/>
      <c r="M37" s="24"/>
      <c r="N37" s="24"/>
      <c r="O37" s="24"/>
      <c r="P37" s="25"/>
      <c r="Q37" s="25"/>
      <c r="R37" s="25"/>
    </row>
    <row r="38" spans="1:18" s="10" customFormat="1" ht="24.75" customHeight="1" x14ac:dyDescent="0.15">
      <c r="A38" s="31" t="s">
        <v>123</v>
      </c>
      <c r="B38" s="118">
        <f t="shared" si="5"/>
        <v>0</v>
      </c>
      <c r="C38" s="121">
        <f t="shared" si="6"/>
        <v>10</v>
      </c>
      <c r="D38" s="149">
        <v>10</v>
      </c>
      <c r="E38" s="149">
        <v>0</v>
      </c>
      <c r="F38" s="149">
        <v>0</v>
      </c>
      <c r="G38" s="121">
        <f t="shared" si="7"/>
        <v>10</v>
      </c>
      <c r="H38" s="149">
        <v>10</v>
      </c>
      <c r="I38" s="149">
        <v>0</v>
      </c>
      <c r="J38" s="149">
        <v>0</v>
      </c>
      <c r="K38" s="13"/>
    </row>
    <row r="39" spans="1:18" s="17" customFormat="1" ht="24.75" customHeight="1" x14ac:dyDescent="0.15">
      <c r="A39" s="31" t="s">
        <v>204</v>
      </c>
      <c r="B39" s="118">
        <f t="shared" si="5"/>
        <v>-1</v>
      </c>
      <c r="C39" s="121">
        <f t="shared" si="6"/>
        <v>9</v>
      </c>
      <c r="D39" s="149">
        <v>0</v>
      </c>
      <c r="E39" s="149">
        <v>1</v>
      </c>
      <c r="F39" s="149">
        <v>8</v>
      </c>
      <c r="G39" s="121">
        <f t="shared" si="7"/>
        <v>10</v>
      </c>
      <c r="H39" s="149">
        <v>0</v>
      </c>
      <c r="I39" s="149">
        <v>1</v>
      </c>
      <c r="J39" s="149">
        <v>9</v>
      </c>
      <c r="K39" s="132"/>
    </row>
    <row r="40" spans="1:18" s="16" customFormat="1" ht="24.95" customHeight="1" x14ac:dyDescent="0.15">
      <c r="A40" s="31" t="s">
        <v>133</v>
      </c>
      <c r="B40" s="118">
        <f t="shared" si="5"/>
        <v>-94</v>
      </c>
      <c r="C40" s="121">
        <f t="shared" si="6"/>
        <v>154</v>
      </c>
      <c r="D40" s="152">
        <v>154</v>
      </c>
      <c r="E40" s="148">
        <v>0</v>
      </c>
      <c r="F40" s="148">
        <v>0</v>
      </c>
      <c r="G40" s="121">
        <f t="shared" si="7"/>
        <v>248</v>
      </c>
      <c r="H40" s="152">
        <v>248</v>
      </c>
      <c r="I40" s="148">
        <v>0</v>
      </c>
      <c r="J40" s="148">
        <v>0</v>
      </c>
      <c r="K40" s="14"/>
      <c r="L40" s="14"/>
      <c r="M40" s="14"/>
      <c r="N40" s="14"/>
      <c r="O40" s="14"/>
      <c r="P40" s="14"/>
      <c r="Q40" s="14"/>
      <c r="R40" s="14"/>
    </row>
    <row r="41" spans="1:18" ht="24.95" customHeight="1" x14ac:dyDescent="0.15">
      <c r="A41" s="133" t="s">
        <v>28</v>
      </c>
      <c r="B41" s="118">
        <f t="shared" si="5"/>
        <v>0</v>
      </c>
      <c r="C41" s="121">
        <f t="shared" si="6"/>
        <v>24</v>
      </c>
      <c r="D41" s="153">
        <v>0</v>
      </c>
      <c r="E41" s="153">
        <v>24</v>
      </c>
      <c r="F41" s="153">
        <v>0</v>
      </c>
      <c r="G41" s="121">
        <f t="shared" si="7"/>
        <v>24</v>
      </c>
      <c r="H41" s="153">
        <v>0</v>
      </c>
      <c r="I41" s="153">
        <v>24</v>
      </c>
      <c r="J41" s="153">
        <v>0</v>
      </c>
    </row>
  </sheetData>
  <mergeCells count="10">
    <mergeCell ref="G2:J2"/>
    <mergeCell ref="B2:B3"/>
    <mergeCell ref="A2:A3"/>
    <mergeCell ref="C2:F2"/>
    <mergeCell ref="A1:J1"/>
    <mergeCell ref="A29:A30"/>
    <mergeCell ref="B29:B30"/>
    <mergeCell ref="C29:F29"/>
    <mergeCell ref="G29:J29"/>
    <mergeCell ref="A28:J28"/>
  </mergeCells>
  <phoneticPr fontId="10" type="noConversion"/>
  <pageMargins left="0.51181102362204722" right="0.55118110236220474" top="0.39370078740157483" bottom="0.31496062992125984" header="0.27559055118110237" footer="0.23622047244094491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82"/>
  <sheetViews>
    <sheetView tabSelected="1" zoomScale="80" zoomScaleNormal="80" zoomScaleSheetLayoutView="80" workbookViewId="0">
      <selection activeCell="D5" sqref="D5:F8"/>
    </sheetView>
  </sheetViews>
  <sheetFormatPr defaultRowHeight="13.5" x14ac:dyDescent="0.15"/>
  <cols>
    <col min="1" max="1" width="7.88671875" style="4" customWidth="1"/>
    <col min="2" max="2" width="6.5546875" style="4" bestFit="1" customWidth="1"/>
    <col min="3" max="3" width="7.77734375" style="5" customWidth="1"/>
    <col min="4" max="5" width="8.88671875" style="6"/>
    <col min="6" max="6" width="5.5546875" style="6" customWidth="1"/>
    <col min="7" max="7" width="15.77734375" style="6" customWidth="1"/>
    <col min="8" max="8" width="17.77734375" style="6" customWidth="1"/>
    <col min="9" max="10" width="5.88671875" style="6" bestFit="1" customWidth="1"/>
    <col min="11" max="11" width="10.88671875" style="107" customWidth="1"/>
    <col min="12" max="12" width="9.44140625" style="8" customWidth="1"/>
    <col min="13" max="14" width="11.21875" style="8" customWidth="1"/>
    <col min="15" max="15" width="14.88671875" style="9" bestFit="1" customWidth="1"/>
    <col min="16" max="16" width="11.77734375" style="9" customWidth="1"/>
    <col min="17" max="17" width="12.109375" style="9" customWidth="1"/>
    <col min="18" max="20" width="11.44140625" style="9" customWidth="1"/>
    <col min="21" max="21" width="4" style="3" customWidth="1"/>
    <col min="22" max="16384" width="8.88671875" style="3"/>
  </cols>
  <sheetData>
    <row r="1" spans="1:22" ht="52.5" customHeight="1" thickBot="1" x14ac:dyDescent="0.2">
      <c r="A1" s="316" t="s">
        <v>268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:22" ht="30.75" customHeight="1" x14ac:dyDescent="0.15">
      <c r="A2" s="317" t="s">
        <v>7</v>
      </c>
      <c r="B2" s="318"/>
      <c r="C2" s="318"/>
      <c r="D2" s="319" t="s">
        <v>8</v>
      </c>
      <c r="E2" s="319"/>
      <c r="F2" s="319"/>
      <c r="G2" s="319" t="s">
        <v>9</v>
      </c>
      <c r="H2" s="318"/>
      <c r="I2" s="318" t="s">
        <v>10</v>
      </c>
      <c r="J2" s="318"/>
      <c r="K2" s="168" t="s">
        <v>11</v>
      </c>
      <c r="L2" s="321" t="s">
        <v>12</v>
      </c>
      <c r="M2" s="321"/>
      <c r="N2" s="321"/>
      <c r="O2" s="307" t="s">
        <v>138</v>
      </c>
      <c r="P2" s="307" t="s">
        <v>139</v>
      </c>
      <c r="Q2" s="307" t="s">
        <v>140</v>
      </c>
      <c r="R2" s="309" t="s">
        <v>13</v>
      </c>
      <c r="S2" s="307" t="s">
        <v>141</v>
      </c>
      <c r="T2" s="323" t="s">
        <v>142</v>
      </c>
      <c r="U2" s="17"/>
    </row>
    <row r="3" spans="1:22" ht="27" customHeight="1" x14ac:dyDescent="0.15">
      <c r="A3" s="325" t="s">
        <v>146</v>
      </c>
      <c r="B3" s="326" t="s">
        <v>136</v>
      </c>
      <c r="C3" s="327" t="s">
        <v>137</v>
      </c>
      <c r="D3" s="320"/>
      <c r="E3" s="320"/>
      <c r="F3" s="320"/>
      <c r="G3" s="328" t="s">
        <v>14</v>
      </c>
      <c r="H3" s="328" t="s">
        <v>15</v>
      </c>
      <c r="I3" s="320" t="s">
        <v>16</v>
      </c>
      <c r="J3" s="320" t="s">
        <v>17</v>
      </c>
      <c r="K3" s="329" t="s">
        <v>18</v>
      </c>
      <c r="L3" s="330" t="s">
        <v>19</v>
      </c>
      <c r="M3" s="332" t="s">
        <v>20</v>
      </c>
      <c r="N3" s="332"/>
      <c r="O3" s="308"/>
      <c r="P3" s="308"/>
      <c r="Q3" s="308"/>
      <c r="R3" s="310"/>
      <c r="S3" s="308"/>
      <c r="T3" s="324"/>
      <c r="U3" s="17"/>
    </row>
    <row r="4" spans="1:22" ht="36.75" customHeight="1" x14ac:dyDescent="0.15">
      <c r="A4" s="325"/>
      <c r="B4" s="326"/>
      <c r="C4" s="327"/>
      <c r="D4" s="320"/>
      <c r="E4" s="320"/>
      <c r="F4" s="320"/>
      <c r="G4" s="328"/>
      <c r="H4" s="328"/>
      <c r="I4" s="328"/>
      <c r="J4" s="328"/>
      <c r="K4" s="329"/>
      <c r="L4" s="331"/>
      <c r="M4" s="169" t="s">
        <v>269</v>
      </c>
      <c r="N4" s="169" t="s">
        <v>270</v>
      </c>
      <c r="O4" s="322"/>
      <c r="P4" s="308"/>
      <c r="Q4" s="308"/>
      <c r="R4" s="310"/>
      <c r="S4" s="308"/>
      <c r="T4" s="324"/>
      <c r="U4" s="17"/>
      <c r="V4" s="154"/>
    </row>
    <row r="5" spans="1:22" s="17" customFormat="1" ht="21" customHeight="1" x14ac:dyDescent="0.15">
      <c r="A5" s="233" t="s">
        <v>234</v>
      </c>
      <c r="B5" s="185" t="s">
        <v>233</v>
      </c>
      <c r="C5" s="227" t="s">
        <v>40</v>
      </c>
      <c r="D5" s="248" t="s">
        <v>281</v>
      </c>
      <c r="E5" s="249"/>
      <c r="F5" s="250"/>
      <c r="G5" s="227" t="s">
        <v>41</v>
      </c>
      <c r="H5" s="227" t="s">
        <v>42</v>
      </c>
      <c r="I5" s="227" t="s">
        <v>38</v>
      </c>
      <c r="J5" s="227" t="s">
        <v>39</v>
      </c>
      <c r="K5" s="108">
        <v>82</v>
      </c>
      <c r="L5" s="33">
        <v>74</v>
      </c>
      <c r="M5" s="43">
        <v>7</v>
      </c>
      <c r="N5" s="140">
        <v>7</v>
      </c>
      <c r="O5" s="284" t="s">
        <v>157</v>
      </c>
      <c r="P5" s="206" t="s">
        <v>158</v>
      </c>
      <c r="Q5" s="206" t="s">
        <v>159</v>
      </c>
      <c r="R5" s="209" t="s">
        <v>160</v>
      </c>
      <c r="S5" s="206" t="s">
        <v>161</v>
      </c>
      <c r="T5" s="212" t="s">
        <v>156</v>
      </c>
    </row>
    <row r="6" spans="1:22" s="17" customFormat="1" ht="21" customHeight="1" x14ac:dyDescent="0.15">
      <c r="A6" s="233"/>
      <c r="B6" s="185"/>
      <c r="C6" s="228"/>
      <c r="D6" s="251"/>
      <c r="E6" s="252"/>
      <c r="F6" s="253"/>
      <c r="G6" s="228"/>
      <c r="H6" s="228"/>
      <c r="I6" s="228"/>
      <c r="J6" s="228"/>
      <c r="K6" s="108">
        <v>84</v>
      </c>
      <c r="L6" s="33">
        <v>261</v>
      </c>
      <c r="M6" s="43">
        <v>0</v>
      </c>
      <c r="N6" s="140">
        <v>0</v>
      </c>
      <c r="O6" s="285"/>
      <c r="P6" s="207"/>
      <c r="Q6" s="207"/>
      <c r="R6" s="210"/>
      <c r="S6" s="207"/>
      <c r="T6" s="213"/>
      <c r="U6" s="18"/>
    </row>
    <row r="7" spans="1:22" s="17" customFormat="1" ht="21" customHeight="1" x14ac:dyDescent="0.15">
      <c r="A7" s="233"/>
      <c r="B7" s="185"/>
      <c r="C7" s="228"/>
      <c r="D7" s="251"/>
      <c r="E7" s="252"/>
      <c r="F7" s="253"/>
      <c r="G7" s="229"/>
      <c r="H7" s="229"/>
      <c r="I7" s="229"/>
      <c r="J7" s="229"/>
      <c r="K7" s="108">
        <v>116</v>
      </c>
      <c r="L7" s="33">
        <v>76</v>
      </c>
      <c r="M7" s="43">
        <v>25</v>
      </c>
      <c r="N7" s="140">
        <v>24</v>
      </c>
      <c r="O7" s="285"/>
      <c r="P7" s="207"/>
      <c r="Q7" s="207"/>
      <c r="R7" s="210"/>
      <c r="S7" s="207"/>
      <c r="T7" s="213"/>
    </row>
    <row r="8" spans="1:22" s="17" customFormat="1" ht="21" customHeight="1" x14ac:dyDescent="0.15">
      <c r="A8" s="233"/>
      <c r="B8" s="185"/>
      <c r="C8" s="229"/>
      <c r="D8" s="254"/>
      <c r="E8" s="255"/>
      <c r="F8" s="256"/>
      <c r="G8" s="45" t="s">
        <v>45</v>
      </c>
      <c r="H8" s="46"/>
      <c r="I8" s="47"/>
      <c r="J8" s="47"/>
      <c r="K8" s="97"/>
      <c r="L8" s="48">
        <f>SUM(L5:L7)</f>
        <v>411</v>
      </c>
      <c r="M8" s="49">
        <f>SUM(M5:M7)</f>
        <v>32</v>
      </c>
      <c r="N8" s="49">
        <f>SUM(N5:N7)</f>
        <v>31</v>
      </c>
      <c r="O8" s="286"/>
      <c r="P8" s="208"/>
      <c r="Q8" s="208"/>
      <c r="R8" s="211"/>
      <c r="S8" s="208"/>
      <c r="T8" s="214"/>
    </row>
    <row r="9" spans="1:22" s="10" customFormat="1" ht="21" customHeight="1" x14ac:dyDescent="0.15">
      <c r="A9" s="233"/>
      <c r="B9" s="185"/>
      <c r="C9" s="227" t="s">
        <v>91</v>
      </c>
      <c r="D9" s="248" t="s">
        <v>281</v>
      </c>
      <c r="E9" s="249"/>
      <c r="F9" s="250"/>
      <c r="G9" s="257" t="s">
        <v>92</v>
      </c>
      <c r="H9" s="257" t="s">
        <v>93</v>
      </c>
      <c r="I9" s="257" t="s">
        <v>94</v>
      </c>
      <c r="J9" s="257" t="s">
        <v>95</v>
      </c>
      <c r="K9" s="105">
        <v>73.61</v>
      </c>
      <c r="L9" s="155">
        <v>39</v>
      </c>
      <c r="M9" s="43">
        <v>2</v>
      </c>
      <c r="N9" s="140">
        <v>2</v>
      </c>
      <c r="O9" s="284" t="s">
        <v>162</v>
      </c>
      <c r="P9" s="206" t="s">
        <v>163</v>
      </c>
      <c r="Q9" s="206" t="s">
        <v>164</v>
      </c>
      <c r="R9" s="209" t="s">
        <v>165</v>
      </c>
      <c r="S9" s="206" t="s">
        <v>166</v>
      </c>
      <c r="T9" s="212" t="s">
        <v>156</v>
      </c>
      <c r="U9" s="18"/>
    </row>
    <row r="10" spans="1:22" s="10" customFormat="1" ht="21" customHeight="1" x14ac:dyDescent="0.15">
      <c r="A10" s="233"/>
      <c r="B10" s="185"/>
      <c r="C10" s="228"/>
      <c r="D10" s="251"/>
      <c r="E10" s="252"/>
      <c r="F10" s="253"/>
      <c r="G10" s="258"/>
      <c r="H10" s="259"/>
      <c r="I10" s="259"/>
      <c r="J10" s="259"/>
      <c r="K10" s="105">
        <v>74.81</v>
      </c>
      <c r="L10" s="155">
        <v>10</v>
      </c>
      <c r="M10" s="43">
        <v>0</v>
      </c>
      <c r="N10" s="140">
        <v>0</v>
      </c>
      <c r="O10" s="285"/>
      <c r="P10" s="207"/>
      <c r="Q10" s="207"/>
      <c r="R10" s="210"/>
      <c r="S10" s="207"/>
      <c r="T10" s="213"/>
    </row>
    <row r="11" spans="1:22" s="10" customFormat="1" ht="21" customHeight="1" x14ac:dyDescent="0.15">
      <c r="A11" s="233"/>
      <c r="B11" s="185"/>
      <c r="C11" s="229"/>
      <c r="D11" s="254"/>
      <c r="E11" s="255"/>
      <c r="F11" s="256"/>
      <c r="G11" s="45" t="s">
        <v>45</v>
      </c>
      <c r="H11" s="46"/>
      <c r="I11" s="47"/>
      <c r="J11" s="47"/>
      <c r="K11" s="97"/>
      <c r="L11" s="48">
        <f>L9+L10</f>
        <v>49</v>
      </c>
      <c r="M11" s="49">
        <f>SUM(M9:M10)</f>
        <v>2</v>
      </c>
      <c r="N11" s="49">
        <f>SUM(N9:N10)</f>
        <v>2</v>
      </c>
      <c r="O11" s="286"/>
      <c r="P11" s="208"/>
      <c r="Q11" s="208"/>
      <c r="R11" s="211"/>
      <c r="S11" s="208"/>
      <c r="T11" s="214"/>
    </row>
    <row r="12" spans="1:22" s="10" customFormat="1" ht="21" customHeight="1" x14ac:dyDescent="0.15">
      <c r="A12" s="233"/>
      <c r="B12" s="185"/>
      <c r="C12" s="217" t="s">
        <v>108</v>
      </c>
      <c r="D12" s="219" t="s">
        <v>281</v>
      </c>
      <c r="E12" s="220"/>
      <c r="F12" s="221"/>
      <c r="G12" s="39" t="s">
        <v>107</v>
      </c>
      <c r="H12" s="39" t="s">
        <v>107</v>
      </c>
      <c r="I12" s="39" t="s">
        <v>104</v>
      </c>
      <c r="J12" s="39" t="s">
        <v>105</v>
      </c>
      <c r="K12" s="115">
        <v>84.98</v>
      </c>
      <c r="L12" s="38">
        <v>100</v>
      </c>
      <c r="M12" s="43">
        <v>1</v>
      </c>
      <c r="N12" s="140">
        <v>1</v>
      </c>
      <c r="O12" s="299" t="s">
        <v>168</v>
      </c>
      <c r="P12" s="304" t="s">
        <v>169</v>
      </c>
      <c r="Q12" s="304" t="s">
        <v>170</v>
      </c>
      <c r="R12" s="225" t="s">
        <v>160</v>
      </c>
      <c r="S12" s="304" t="s">
        <v>167</v>
      </c>
      <c r="T12" s="215" t="s">
        <v>156</v>
      </c>
    </row>
    <row r="13" spans="1:22" s="10" customFormat="1" ht="21" customHeight="1" x14ac:dyDescent="0.15">
      <c r="A13" s="233"/>
      <c r="B13" s="185"/>
      <c r="C13" s="218"/>
      <c r="D13" s="222"/>
      <c r="E13" s="223"/>
      <c r="F13" s="224"/>
      <c r="G13" s="50" t="s">
        <v>106</v>
      </c>
      <c r="H13" s="51"/>
      <c r="I13" s="52"/>
      <c r="J13" s="52"/>
      <c r="K13" s="98"/>
      <c r="L13" s="53">
        <v>100</v>
      </c>
      <c r="M13" s="49">
        <f>SUM(M12)</f>
        <v>1</v>
      </c>
      <c r="N13" s="49">
        <f>SUM(N12)</f>
        <v>1</v>
      </c>
      <c r="O13" s="301"/>
      <c r="P13" s="306"/>
      <c r="Q13" s="306"/>
      <c r="R13" s="226"/>
      <c r="S13" s="306"/>
      <c r="T13" s="216"/>
    </row>
    <row r="14" spans="1:22" s="10" customFormat="1" ht="21" customHeight="1" x14ac:dyDescent="0.15">
      <c r="A14" s="233"/>
      <c r="B14" s="185"/>
      <c r="C14" s="227" t="s">
        <v>215</v>
      </c>
      <c r="D14" s="248" t="s">
        <v>281</v>
      </c>
      <c r="E14" s="249"/>
      <c r="F14" s="250"/>
      <c r="G14" s="257" t="s">
        <v>216</v>
      </c>
      <c r="H14" s="257" t="s">
        <v>217</v>
      </c>
      <c r="I14" s="257" t="s">
        <v>23</v>
      </c>
      <c r="J14" s="257" t="s">
        <v>24</v>
      </c>
      <c r="K14" s="105">
        <v>61</v>
      </c>
      <c r="L14" s="155">
        <v>90</v>
      </c>
      <c r="M14" s="43">
        <v>81</v>
      </c>
      <c r="N14" s="140">
        <v>81</v>
      </c>
      <c r="O14" s="284" t="s">
        <v>218</v>
      </c>
      <c r="P14" s="206" t="s">
        <v>219</v>
      </c>
      <c r="Q14" s="206" t="s">
        <v>220</v>
      </c>
      <c r="R14" s="209" t="s">
        <v>25</v>
      </c>
      <c r="S14" s="206" t="s">
        <v>221</v>
      </c>
      <c r="T14" s="212" t="s">
        <v>143</v>
      </c>
      <c r="U14" s="18"/>
    </row>
    <row r="15" spans="1:22" s="10" customFormat="1" ht="21" customHeight="1" x14ac:dyDescent="0.15">
      <c r="A15" s="233"/>
      <c r="B15" s="185"/>
      <c r="C15" s="228"/>
      <c r="D15" s="251"/>
      <c r="E15" s="252"/>
      <c r="F15" s="253"/>
      <c r="G15" s="258"/>
      <c r="H15" s="259"/>
      <c r="I15" s="259"/>
      <c r="J15" s="259"/>
      <c r="K15" s="105">
        <v>79</v>
      </c>
      <c r="L15" s="155">
        <v>258</v>
      </c>
      <c r="M15" s="43">
        <v>197</v>
      </c>
      <c r="N15" s="140">
        <v>197</v>
      </c>
      <c r="O15" s="285"/>
      <c r="P15" s="207"/>
      <c r="Q15" s="207"/>
      <c r="R15" s="210"/>
      <c r="S15" s="207"/>
      <c r="T15" s="213"/>
    </row>
    <row r="16" spans="1:22" s="10" customFormat="1" ht="21" customHeight="1" x14ac:dyDescent="0.15">
      <c r="A16" s="233"/>
      <c r="B16" s="186"/>
      <c r="C16" s="229"/>
      <c r="D16" s="254"/>
      <c r="E16" s="255"/>
      <c r="F16" s="256"/>
      <c r="G16" s="45" t="s">
        <v>45</v>
      </c>
      <c r="H16" s="46"/>
      <c r="I16" s="47"/>
      <c r="J16" s="47"/>
      <c r="K16" s="97"/>
      <c r="L16" s="48">
        <f>L14+L15</f>
        <v>348</v>
      </c>
      <c r="M16" s="49">
        <f>SUM(M14:M15)</f>
        <v>278</v>
      </c>
      <c r="N16" s="49">
        <f>SUM(N14:N15)</f>
        <v>278</v>
      </c>
      <c r="O16" s="286"/>
      <c r="P16" s="208"/>
      <c r="Q16" s="208"/>
      <c r="R16" s="211"/>
      <c r="S16" s="208"/>
      <c r="T16" s="214"/>
    </row>
    <row r="17" spans="1:21" s="17" customFormat="1" ht="21" customHeight="1" x14ac:dyDescent="0.15">
      <c r="A17" s="233"/>
      <c r="B17" s="182" t="s">
        <v>27</v>
      </c>
      <c r="C17" s="183"/>
      <c r="D17" s="183"/>
      <c r="E17" s="183"/>
      <c r="F17" s="183"/>
      <c r="G17" s="183"/>
      <c r="H17" s="183"/>
      <c r="I17" s="183"/>
      <c r="J17" s="183"/>
      <c r="K17" s="184"/>
      <c r="L17" s="65">
        <f>L8+L11+L13+L16</f>
        <v>908</v>
      </c>
      <c r="M17" s="65">
        <f t="shared" ref="M17:N17" si="0">M8+M11+M13+M16</f>
        <v>313</v>
      </c>
      <c r="N17" s="65">
        <f t="shared" si="0"/>
        <v>312</v>
      </c>
      <c r="O17" s="67"/>
      <c r="P17" s="68"/>
      <c r="Q17" s="68"/>
      <c r="R17" s="69"/>
      <c r="S17" s="68"/>
      <c r="T17" s="70"/>
    </row>
    <row r="18" spans="1:21" s="17" customFormat="1" ht="21" customHeight="1" x14ac:dyDescent="0.15">
      <c r="A18" s="233"/>
      <c r="B18" s="187" t="s">
        <v>237</v>
      </c>
      <c r="C18" s="276" t="s">
        <v>238</v>
      </c>
      <c r="D18" s="277" t="s">
        <v>281</v>
      </c>
      <c r="E18" s="277"/>
      <c r="F18" s="277"/>
      <c r="G18" s="277" t="s">
        <v>239</v>
      </c>
      <c r="H18" s="277" t="s">
        <v>240</v>
      </c>
      <c r="I18" s="246" t="s">
        <v>23</v>
      </c>
      <c r="J18" s="246" t="s">
        <v>24</v>
      </c>
      <c r="K18" s="161">
        <v>74</v>
      </c>
      <c r="L18" s="162">
        <v>65</v>
      </c>
      <c r="M18" s="163">
        <v>0</v>
      </c>
      <c r="N18" s="167">
        <v>0</v>
      </c>
      <c r="O18" s="247" t="s">
        <v>241</v>
      </c>
      <c r="P18" s="205" t="s">
        <v>242</v>
      </c>
      <c r="Q18" s="205" t="s">
        <v>243</v>
      </c>
      <c r="R18" s="205" t="s">
        <v>43</v>
      </c>
      <c r="S18" s="356" t="s">
        <v>153</v>
      </c>
      <c r="T18" s="357" t="s">
        <v>23</v>
      </c>
    </row>
    <row r="19" spans="1:21" s="17" customFormat="1" ht="21" customHeight="1" x14ac:dyDescent="0.15">
      <c r="A19" s="233"/>
      <c r="B19" s="188"/>
      <c r="C19" s="276"/>
      <c r="D19" s="277"/>
      <c r="E19" s="277"/>
      <c r="F19" s="277"/>
      <c r="G19" s="277"/>
      <c r="H19" s="277"/>
      <c r="I19" s="246"/>
      <c r="J19" s="246"/>
      <c r="K19" s="161" t="s">
        <v>58</v>
      </c>
      <c r="L19" s="162">
        <v>14</v>
      </c>
      <c r="M19" s="163">
        <v>0</v>
      </c>
      <c r="N19" s="167">
        <v>0</v>
      </c>
      <c r="O19" s="247"/>
      <c r="P19" s="205"/>
      <c r="Q19" s="205"/>
      <c r="R19" s="205"/>
      <c r="S19" s="205"/>
      <c r="T19" s="357"/>
    </row>
    <row r="20" spans="1:21" s="17" customFormat="1" ht="21" customHeight="1" x14ac:dyDescent="0.15">
      <c r="A20" s="233"/>
      <c r="B20" s="188"/>
      <c r="C20" s="276"/>
      <c r="D20" s="277"/>
      <c r="E20" s="277"/>
      <c r="F20" s="277"/>
      <c r="G20" s="277"/>
      <c r="H20" s="277"/>
      <c r="I20" s="246"/>
      <c r="J20" s="246"/>
      <c r="K20" s="161" t="s">
        <v>244</v>
      </c>
      <c r="L20" s="162">
        <v>14</v>
      </c>
      <c r="M20" s="163">
        <v>0</v>
      </c>
      <c r="N20" s="167">
        <v>0</v>
      </c>
      <c r="O20" s="247"/>
      <c r="P20" s="205"/>
      <c r="Q20" s="205"/>
      <c r="R20" s="205"/>
      <c r="S20" s="205"/>
      <c r="T20" s="357"/>
    </row>
    <row r="21" spans="1:21" s="17" customFormat="1" ht="21" customHeight="1" x14ac:dyDescent="0.15">
      <c r="A21" s="233"/>
      <c r="B21" s="188"/>
      <c r="C21" s="276"/>
      <c r="D21" s="277"/>
      <c r="E21" s="277"/>
      <c r="F21" s="277"/>
      <c r="G21" s="277"/>
      <c r="H21" s="277"/>
      <c r="I21" s="246"/>
      <c r="J21" s="246"/>
      <c r="K21" s="161" t="s">
        <v>245</v>
      </c>
      <c r="L21" s="162">
        <v>104</v>
      </c>
      <c r="M21" s="163">
        <v>1</v>
      </c>
      <c r="N21" s="167">
        <v>1</v>
      </c>
      <c r="O21" s="247"/>
      <c r="P21" s="205"/>
      <c r="Q21" s="205"/>
      <c r="R21" s="205"/>
      <c r="S21" s="205"/>
      <c r="T21" s="357"/>
    </row>
    <row r="22" spans="1:21" s="17" customFormat="1" ht="21" customHeight="1" x14ac:dyDescent="0.15">
      <c r="A22" s="233"/>
      <c r="B22" s="188"/>
      <c r="C22" s="276"/>
      <c r="D22" s="277"/>
      <c r="E22" s="277"/>
      <c r="F22" s="277"/>
      <c r="G22" s="277"/>
      <c r="H22" s="277"/>
      <c r="I22" s="246"/>
      <c r="J22" s="246"/>
      <c r="K22" s="161" t="s">
        <v>246</v>
      </c>
      <c r="L22" s="162">
        <v>47</v>
      </c>
      <c r="M22" s="163">
        <v>0</v>
      </c>
      <c r="N22" s="167">
        <v>0</v>
      </c>
      <c r="O22" s="247"/>
      <c r="P22" s="205"/>
      <c r="Q22" s="205"/>
      <c r="R22" s="205"/>
      <c r="S22" s="205"/>
      <c r="T22" s="357"/>
    </row>
    <row r="23" spans="1:21" s="17" customFormat="1" ht="21" customHeight="1" x14ac:dyDescent="0.15">
      <c r="A23" s="233"/>
      <c r="B23" s="188"/>
      <c r="C23" s="276"/>
      <c r="D23" s="277"/>
      <c r="E23" s="277"/>
      <c r="F23" s="277"/>
      <c r="G23" s="277"/>
      <c r="H23" s="277"/>
      <c r="I23" s="246"/>
      <c r="J23" s="246"/>
      <c r="K23" s="161" t="s">
        <v>247</v>
      </c>
      <c r="L23" s="162">
        <v>42</v>
      </c>
      <c r="M23" s="163">
        <v>0</v>
      </c>
      <c r="N23" s="167">
        <v>0</v>
      </c>
      <c r="O23" s="247"/>
      <c r="P23" s="205"/>
      <c r="Q23" s="205"/>
      <c r="R23" s="205"/>
      <c r="S23" s="205"/>
      <c r="T23" s="357"/>
    </row>
    <row r="24" spans="1:21" s="17" customFormat="1" ht="21" customHeight="1" x14ac:dyDescent="0.15">
      <c r="A24" s="233"/>
      <c r="B24" s="188"/>
      <c r="C24" s="276"/>
      <c r="D24" s="277"/>
      <c r="E24" s="277"/>
      <c r="F24" s="277"/>
      <c r="G24" s="50" t="s">
        <v>45</v>
      </c>
      <c r="H24" s="51"/>
      <c r="I24" s="52"/>
      <c r="J24" s="52"/>
      <c r="K24" s="99"/>
      <c r="L24" s="164">
        <f>SUM(L18:L23)</f>
        <v>286</v>
      </c>
      <c r="M24" s="164">
        <f t="shared" ref="M24:N24" si="1">SUM(M18:M23)</f>
        <v>1</v>
      </c>
      <c r="N24" s="164">
        <f t="shared" si="1"/>
        <v>1</v>
      </c>
      <c r="O24" s="247"/>
      <c r="P24" s="205"/>
      <c r="Q24" s="205"/>
      <c r="R24" s="205"/>
      <c r="S24" s="205"/>
      <c r="T24" s="357"/>
    </row>
    <row r="25" spans="1:21" s="17" customFormat="1" ht="21" customHeight="1" x14ac:dyDescent="0.15">
      <c r="A25" s="233"/>
      <c r="B25" s="188"/>
      <c r="C25" s="276" t="s">
        <v>248</v>
      </c>
      <c r="D25" s="277" t="s">
        <v>281</v>
      </c>
      <c r="E25" s="277"/>
      <c r="F25" s="277"/>
      <c r="G25" s="277" t="s">
        <v>249</v>
      </c>
      <c r="H25" s="277" t="s">
        <v>250</v>
      </c>
      <c r="I25" s="246" t="s">
        <v>23</v>
      </c>
      <c r="J25" s="246" t="s">
        <v>24</v>
      </c>
      <c r="K25" s="161">
        <v>84.977500000000006</v>
      </c>
      <c r="L25" s="162">
        <v>136</v>
      </c>
      <c r="M25" s="163">
        <v>5</v>
      </c>
      <c r="N25" s="167">
        <v>4</v>
      </c>
      <c r="O25" s="247" t="s">
        <v>251</v>
      </c>
      <c r="P25" s="205" t="s">
        <v>252</v>
      </c>
      <c r="Q25" s="205" t="s">
        <v>253</v>
      </c>
      <c r="R25" s="205" t="s">
        <v>25</v>
      </c>
      <c r="S25" s="356" t="s">
        <v>153</v>
      </c>
      <c r="T25" s="357" t="s">
        <v>23</v>
      </c>
    </row>
    <row r="26" spans="1:21" s="17" customFormat="1" ht="21" customHeight="1" x14ac:dyDescent="0.15">
      <c r="A26" s="233"/>
      <c r="B26" s="188"/>
      <c r="C26" s="276"/>
      <c r="D26" s="277"/>
      <c r="E26" s="277"/>
      <c r="F26" s="277"/>
      <c r="G26" s="277"/>
      <c r="H26" s="277"/>
      <c r="I26" s="246"/>
      <c r="J26" s="246"/>
      <c r="K26" s="161">
        <v>84.974400000000003</v>
      </c>
      <c r="L26" s="162">
        <v>59</v>
      </c>
      <c r="M26" s="163">
        <v>2</v>
      </c>
      <c r="N26" s="167">
        <v>2</v>
      </c>
      <c r="O26" s="247"/>
      <c r="P26" s="205"/>
      <c r="Q26" s="205"/>
      <c r="R26" s="205"/>
      <c r="S26" s="205"/>
      <c r="T26" s="357"/>
    </row>
    <row r="27" spans="1:21" s="17" customFormat="1" ht="21" customHeight="1" x14ac:dyDescent="0.15">
      <c r="A27" s="233"/>
      <c r="B27" s="188"/>
      <c r="C27" s="276"/>
      <c r="D27" s="277"/>
      <c r="E27" s="277"/>
      <c r="F27" s="277"/>
      <c r="G27" s="277"/>
      <c r="H27" s="277"/>
      <c r="I27" s="246"/>
      <c r="J27" s="246"/>
      <c r="K27" s="161">
        <v>84.9833</v>
      </c>
      <c r="L27" s="162">
        <v>196</v>
      </c>
      <c r="M27" s="163">
        <v>2</v>
      </c>
      <c r="N27" s="167">
        <v>2</v>
      </c>
      <c r="O27" s="247"/>
      <c r="P27" s="205"/>
      <c r="Q27" s="205"/>
      <c r="R27" s="205"/>
      <c r="S27" s="205"/>
      <c r="T27" s="357"/>
    </row>
    <row r="28" spans="1:21" s="17" customFormat="1" ht="21" customHeight="1" x14ac:dyDescent="0.15">
      <c r="A28" s="233"/>
      <c r="B28" s="188"/>
      <c r="C28" s="276"/>
      <c r="D28" s="277"/>
      <c r="E28" s="277"/>
      <c r="F28" s="277"/>
      <c r="G28" s="50" t="s">
        <v>45</v>
      </c>
      <c r="H28" s="51"/>
      <c r="I28" s="52"/>
      <c r="J28" s="52"/>
      <c r="K28" s="99"/>
      <c r="L28" s="164">
        <f>SUM(L25:L27)</f>
        <v>391</v>
      </c>
      <c r="M28" s="164">
        <f t="shared" ref="M28:N28" si="2">SUM(M25:M27)</f>
        <v>9</v>
      </c>
      <c r="N28" s="164">
        <f t="shared" si="2"/>
        <v>8</v>
      </c>
      <c r="O28" s="247"/>
      <c r="P28" s="205"/>
      <c r="Q28" s="205"/>
      <c r="R28" s="205"/>
      <c r="S28" s="205"/>
      <c r="T28" s="357"/>
    </row>
    <row r="29" spans="1:21" s="17" customFormat="1" ht="21" customHeight="1" x14ac:dyDescent="0.15">
      <c r="A29" s="233"/>
      <c r="B29" s="188"/>
      <c r="C29" s="270" t="s">
        <v>254</v>
      </c>
      <c r="D29" s="277" t="s">
        <v>281</v>
      </c>
      <c r="E29" s="277"/>
      <c r="F29" s="277"/>
      <c r="G29" s="270" t="s">
        <v>239</v>
      </c>
      <c r="H29" s="270" t="s">
        <v>255</v>
      </c>
      <c r="I29" s="287" t="s">
        <v>23</v>
      </c>
      <c r="J29" s="287" t="s">
        <v>24</v>
      </c>
      <c r="K29" s="161">
        <v>84.92</v>
      </c>
      <c r="L29" s="162">
        <v>260</v>
      </c>
      <c r="M29" s="163">
        <v>4</v>
      </c>
      <c r="N29" s="167">
        <v>4</v>
      </c>
      <c r="O29" s="273" t="s">
        <v>256</v>
      </c>
      <c r="P29" s="192" t="s">
        <v>257</v>
      </c>
      <c r="Q29" s="192" t="s">
        <v>258</v>
      </c>
      <c r="R29" s="192" t="s">
        <v>25</v>
      </c>
      <c r="S29" s="195" t="s">
        <v>259</v>
      </c>
      <c r="T29" s="196" t="s">
        <v>23</v>
      </c>
    </row>
    <row r="30" spans="1:21" s="17" customFormat="1" ht="21" customHeight="1" x14ac:dyDescent="0.15">
      <c r="A30" s="233"/>
      <c r="B30" s="188"/>
      <c r="C30" s="271"/>
      <c r="D30" s="277"/>
      <c r="E30" s="277"/>
      <c r="F30" s="277"/>
      <c r="G30" s="272"/>
      <c r="H30" s="272"/>
      <c r="I30" s="288"/>
      <c r="J30" s="288"/>
      <c r="K30" s="161">
        <v>102</v>
      </c>
      <c r="L30" s="162">
        <v>2</v>
      </c>
      <c r="M30" s="163">
        <v>0</v>
      </c>
      <c r="N30" s="167">
        <v>0</v>
      </c>
      <c r="O30" s="274"/>
      <c r="P30" s="193"/>
      <c r="Q30" s="193"/>
      <c r="R30" s="193"/>
      <c r="S30" s="190"/>
      <c r="T30" s="197"/>
    </row>
    <row r="31" spans="1:21" s="17" customFormat="1" ht="21" customHeight="1" x14ac:dyDescent="0.15">
      <c r="A31" s="233"/>
      <c r="B31" s="188"/>
      <c r="C31" s="272"/>
      <c r="D31" s="277"/>
      <c r="E31" s="277"/>
      <c r="F31" s="277"/>
      <c r="G31" s="50" t="s">
        <v>45</v>
      </c>
      <c r="H31" s="51"/>
      <c r="I31" s="52"/>
      <c r="J31" s="52"/>
      <c r="K31" s="99"/>
      <c r="L31" s="164">
        <f>SUM(L29:L29)</f>
        <v>260</v>
      </c>
      <c r="M31" s="164">
        <f t="shared" ref="M31:N31" si="3">SUM(M29:M29)</f>
        <v>4</v>
      </c>
      <c r="N31" s="164">
        <f t="shared" si="3"/>
        <v>4</v>
      </c>
      <c r="O31" s="275"/>
      <c r="P31" s="194"/>
      <c r="Q31" s="194"/>
      <c r="R31" s="194"/>
      <c r="S31" s="191"/>
      <c r="T31" s="198"/>
    </row>
    <row r="32" spans="1:21" s="160" customFormat="1" ht="21" customHeight="1" x14ac:dyDescent="0.15">
      <c r="A32" s="233"/>
      <c r="B32" s="311" t="s">
        <v>260</v>
      </c>
      <c r="C32" s="312"/>
      <c r="D32" s="312"/>
      <c r="E32" s="312"/>
      <c r="F32" s="312"/>
      <c r="G32" s="312"/>
      <c r="H32" s="312"/>
      <c r="I32" s="312"/>
      <c r="J32" s="312"/>
      <c r="K32" s="312"/>
      <c r="L32" s="156">
        <f>L24+L28+L31</f>
        <v>937</v>
      </c>
      <c r="M32" s="156">
        <f>M24+M28+M31</f>
        <v>14</v>
      </c>
      <c r="N32" s="165">
        <f>N24+N28+N31</f>
        <v>13</v>
      </c>
      <c r="O32" s="157"/>
      <c r="P32" s="158"/>
      <c r="Q32" s="158"/>
      <c r="R32" s="158"/>
      <c r="S32" s="158"/>
      <c r="T32" s="158"/>
      <c r="U32" s="159"/>
    </row>
    <row r="33" spans="1:21" s="17" customFormat="1" ht="21" customHeight="1" x14ac:dyDescent="0.15">
      <c r="A33" s="233"/>
      <c r="B33" s="185" t="s">
        <v>266</v>
      </c>
      <c r="C33" s="302" t="s">
        <v>267</v>
      </c>
      <c r="D33" s="293" t="s">
        <v>281</v>
      </c>
      <c r="E33" s="294"/>
      <c r="F33" s="295"/>
      <c r="G33" s="124" t="s">
        <v>127</v>
      </c>
      <c r="H33" s="40" t="s">
        <v>128</v>
      </c>
      <c r="I33" s="123" t="s">
        <v>23</v>
      </c>
      <c r="J33" s="123" t="s">
        <v>24</v>
      </c>
      <c r="K33" s="114" t="s">
        <v>147</v>
      </c>
      <c r="L33" s="34">
        <v>493</v>
      </c>
      <c r="M33" s="144">
        <v>7</v>
      </c>
      <c r="N33" s="143">
        <v>7</v>
      </c>
      <c r="O33" s="267" t="s">
        <v>174</v>
      </c>
      <c r="P33" s="269" t="s">
        <v>129</v>
      </c>
      <c r="Q33" s="269" t="s">
        <v>130</v>
      </c>
      <c r="R33" s="234" t="s">
        <v>25</v>
      </c>
      <c r="S33" s="234" t="s">
        <v>150</v>
      </c>
      <c r="T33" s="354" t="s">
        <v>144</v>
      </c>
    </row>
    <row r="34" spans="1:21" s="17" customFormat="1" ht="21" customHeight="1" x14ac:dyDescent="0.15">
      <c r="A34" s="233"/>
      <c r="B34" s="186"/>
      <c r="C34" s="303"/>
      <c r="D34" s="296"/>
      <c r="E34" s="297"/>
      <c r="F34" s="298"/>
      <c r="G34" s="54" t="s">
        <v>26</v>
      </c>
      <c r="H34" s="55"/>
      <c r="I34" s="55"/>
      <c r="J34" s="55"/>
      <c r="K34" s="100"/>
      <c r="L34" s="56">
        <f>SUM(L33:L33)</f>
        <v>493</v>
      </c>
      <c r="M34" s="57">
        <f>M33</f>
        <v>7</v>
      </c>
      <c r="N34" s="57">
        <f>N33</f>
        <v>7</v>
      </c>
      <c r="O34" s="268"/>
      <c r="P34" s="235"/>
      <c r="Q34" s="235"/>
      <c r="R34" s="353"/>
      <c r="S34" s="353"/>
      <c r="T34" s="355"/>
    </row>
    <row r="35" spans="1:21" s="17" customFormat="1" ht="21" customHeight="1" x14ac:dyDescent="0.15">
      <c r="A35" s="233"/>
      <c r="B35" s="182" t="s">
        <v>27</v>
      </c>
      <c r="C35" s="183"/>
      <c r="D35" s="183"/>
      <c r="E35" s="183"/>
      <c r="F35" s="183"/>
      <c r="G35" s="183"/>
      <c r="H35" s="183"/>
      <c r="I35" s="183"/>
      <c r="J35" s="183"/>
      <c r="K35" s="184"/>
      <c r="L35" s="71">
        <f>L34</f>
        <v>493</v>
      </c>
      <c r="M35" s="71">
        <f t="shared" ref="M35:N35" si="4">M34</f>
        <v>7</v>
      </c>
      <c r="N35" s="71">
        <f t="shared" si="4"/>
        <v>7</v>
      </c>
      <c r="O35" s="74"/>
      <c r="P35" s="75"/>
      <c r="Q35" s="75"/>
      <c r="R35" s="76"/>
      <c r="S35" s="75"/>
      <c r="T35" s="77"/>
    </row>
    <row r="36" spans="1:21" s="17" customFormat="1" ht="21" customHeight="1" x14ac:dyDescent="0.15">
      <c r="A36" s="233"/>
      <c r="B36" s="185" t="s">
        <v>48</v>
      </c>
      <c r="C36" s="302" t="s">
        <v>273</v>
      </c>
      <c r="D36" s="293" t="s">
        <v>281</v>
      </c>
      <c r="E36" s="294"/>
      <c r="F36" s="295"/>
      <c r="G36" s="170" t="s">
        <v>274</v>
      </c>
      <c r="H36" s="40" t="s">
        <v>274</v>
      </c>
      <c r="I36" s="171" t="s">
        <v>23</v>
      </c>
      <c r="J36" s="171" t="s">
        <v>24</v>
      </c>
      <c r="K36" s="114" t="s">
        <v>58</v>
      </c>
      <c r="L36" s="34">
        <v>1478</v>
      </c>
      <c r="M36" s="144">
        <v>510</v>
      </c>
      <c r="N36" s="143">
        <v>440</v>
      </c>
      <c r="O36" s="267" t="s">
        <v>275</v>
      </c>
      <c r="P36" s="269" t="s">
        <v>276</v>
      </c>
      <c r="Q36" s="269" t="s">
        <v>277</v>
      </c>
      <c r="R36" s="377" t="s">
        <v>43</v>
      </c>
      <c r="S36" s="234" t="s">
        <v>278</v>
      </c>
      <c r="T36" s="354" t="s">
        <v>279</v>
      </c>
    </row>
    <row r="37" spans="1:21" s="17" customFormat="1" ht="21" customHeight="1" x14ac:dyDescent="0.15">
      <c r="A37" s="233"/>
      <c r="B37" s="186"/>
      <c r="C37" s="303"/>
      <c r="D37" s="296"/>
      <c r="E37" s="297"/>
      <c r="F37" s="298"/>
      <c r="G37" s="54" t="s">
        <v>26</v>
      </c>
      <c r="H37" s="55"/>
      <c r="I37" s="55"/>
      <c r="J37" s="55"/>
      <c r="K37" s="100"/>
      <c r="L37" s="56">
        <f>SUM(L36:L36)</f>
        <v>1478</v>
      </c>
      <c r="M37" s="57">
        <f>M36</f>
        <v>510</v>
      </c>
      <c r="N37" s="57">
        <f>N36</f>
        <v>440</v>
      </c>
      <c r="O37" s="268"/>
      <c r="P37" s="235"/>
      <c r="Q37" s="235"/>
      <c r="R37" s="353"/>
      <c r="S37" s="353"/>
      <c r="T37" s="355"/>
    </row>
    <row r="38" spans="1:21" s="17" customFormat="1" ht="21" customHeight="1" x14ac:dyDescent="0.15">
      <c r="A38" s="233"/>
      <c r="B38" s="182" t="s">
        <v>27</v>
      </c>
      <c r="C38" s="183"/>
      <c r="D38" s="183"/>
      <c r="E38" s="183"/>
      <c r="F38" s="183"/>
      <c r="G38" s="183"/>
      <c r="H38" s="183"/>
      <c r="I38" s="183"/>
      <c r="J38" s="183"/>
      <c r="K38" s="184"/>
      <c r="L38" s="71">
        <f>L37</f>
        <v>1478</v>
      </c>
      <c r="M38" s="71">
        <f>M37</f>
        <v>510</v>
      </c>
      <c r="N38" s="71">
        <f>N37</f>
        <v>440</v>
      </c>
      <c r="O38" s="74"/>
      <c r="P38" s="75"/>
      <c r="Q38" s="75"/>
      <c r="R38" s="76"/>
      <c r="S38" s="75"/>
      <c r="T38" s="77"/>
    </row>
    <row r="39" spans="1:21" s="17" customFormat="1" ht="21" customHeight="1" x14ac:dyDescent="0.15">
      <c r="A39" s="233"/>
      <c r="B39" s="185" t="s">
        <v>280</v>
      </c>
      <c r="C39" s="227" t="s">
        <v>176</v>
      </c>
      <c r="D39" s="237" t="s">
        <v>282</v>
      </c>
      <c r="E39" s="238"/>
      <c r="F39" s="239"/>
      <c r="G39" s="227" t="s">
        <v>177</v>
      </c>
      <c r="H39" s="227" t="s">
        <v>178</v>
      </c>
      <c r="I39" s="236" t="s">
        <v>179</v>
      </c>
      <c r="J39" s="236" t="s">
        <v>180</v>
      </c>
      <c r="K39" s="108" t="s">
        <v>181</v>
      </c>
      <c r="L39" s="37">
        <v>112</v>
      </c>
      <c r="M39" s="145">
        <v>16</v>
      </c>
      <c r="N39" s="141">
        <v>13</v>
      </c>
      <c r="O39" s="313" t="s">
        <v>182</v>
      </c>
      <c r="P39" s="206" t="s">
        <v>183</v>
      </c>
      <c r="Q39" s="206" t="s">
        <v>184</v>
      </c>
      <c r="R39" s="209" t="s">
        <v>185</v>
      </c>
      <c r="S39" s="206" t="s">
        <v>186</v>
      </c>
      <c r="T39" s="212" t="s">
        <v>187</v>
      </c>
    </row>
    <row r="40" spans="1:21" s="17" customFormat="1" ht="21" customHeight="1" x14ac:dyDescent="0.15">
      <c r="A40" s="233"/>
      <c r="B40" s="185"/>
      <c r="C40" s="228"/>
      <c r="D40" s="240"/>
      <c r="E40" s="241"/>
      <c r="F40" s="242"/>
      <c r="G40" s="228"/>
      <c r="H40" s="228"/>
      <c r="I40" s="185"/>
      <c r="J40" s="185"/>
      <c r="K40" s="108" t="s">
        <v>188</v>
      </c>
      <c r="L40" s="37">
        <v>38</v>
      </c>
      <c r="M40" s="145">
        <v>5</v>
      </c>
      <c r="N40" s="141">
        <v>5</v>
      </c>
      <c r="O40" s="314"/>
      <c r="P40" s="207"/>
      <c r="Q40" s="207"/>
      <c r="R40" s="210"/>
      <c r="S40" s="207"/>
      <c r="T40" s="213"/>
    </row>
    <row r="41" spans="1:21" s="17" customFormat="1" ht="21" customHeight="1" x14ac:dyDescent="0.15">
      <c r="A41" s="233"/>
      <c r="B41" s="185"/>
      <c r="C41" s="228"/>
      <c r="D41" s="240"/>
      <c r="E41" s="241"/>
      <c r="F41" s="242"/>
      <c r="G41" s="228"/>
      <c r="H41" s="228"/>
      <c r="I41" s="185"/>
      <c r="J41" s="185"/>
      <c r="K41" s="108" t="s">
        <v>189</v>
      </c>
      <c r="L41" s="37">
        <v>101</v>
      </c>
      <c r="M41" s="145">
        <v>0</v>
      </c>
      <c r="N41" s="141">
        <v>0</v>
      </c>
      <c r="O41" s="314"/>
      <c r="P41" s="207"/>
      <c r="Q41" s="207"/>
      <c r="R41" s="210"/>
      <c r="S41" s="207"/>
      <c r="T41" s="213"/>
    </row>
    <row r="42" spans="1:21" s="17" customFormat="1" ht="21" customHeight="1" x14ac:dyDescent="0.15">
      <c r="A42" s="233"/>
      <c r="B42" s="185"/>
      <c r="C42" s="228"/>
      <c r="D42" s="240"/>
      <c r="E42" s="241"/>
      <c r="F42" s="242"/>
      <c r="G42" s="228"/>
      <c r="H42" s="228"/>
      <c r="I42" s="185"/>
      <c r="J42" s="185"/>
      <c r="K42" s="108" t="s">
        <v>190</v>
      </c>
      <c r="L42" s="37">
        <v>82</v>
      </c>
      <c r="M42" s="145">
        <v>0</v>
      </c>
      <c r="N42" s="141">
        <v>0</v>
      </c>
      <c r="O42" s="314"/>
      <c r="P42" s="207"/>
      <c r="Q42" s="207"/>
      <c r="R42" s="210"/>
      <c r="S42" s="207"/>
      <c r="T42" s="213"/>
    </row>
    <row r="43" spans="1:21" s="17" customFormat="1" ht="21" customHeight="1" x14ac:dyDescent="0.15">
      <c r="A43" s="233"/>
      <c r="B43" s="185"/>
      <c r="C43" s="228"/>
      <c r="D43" s="240"/>
      <c r="E43" s="241"/>
      <c r="F43" s="242"/>
      <c r="G43" s="229"/>
      <c r="H43" s="229"/>
      <c r="I43" s="186"/>
      <c r="J43" s="186"/>
      <c r="K43" s="108">
        <v>84.48</v>
      </c>
      <c r="L43" s="37">
        <v>6</v>
      </c>
      <c r="M43" s="145">
        <v>0</v>
      </c>
      <c r="N43" s="141">
        <v>0</v>
      </c>
      <c r="O43" s="314"/>
      <c r="P43" s="207"/>
      <c r="Q43" s="207"/>
      <c r="R43" s="210"/>
      <c r="S43" s="207"/>
      <c r="T43" s="213"/>
    </row>
    <row r="44" spans="1:21" s="17" customFormat="1" ht="21" customHeight="1" x14ac:dyDescent="0.15">
      <c r="A44" s="233"/>
      <c r="B44" s="185"/>
      <c r="C44" s="229"/>
      <c r="D44" s="243"/>
      <c r="E44" s="244"/>
      <c r="F44" s="245"/>
      <c r="G44" s="58" t="s">
        <v>191</v>
      </c>
      <c r="H44" s="45"/>
      <c r="I44" s="60"/>
      <c r="J44" s="60"/>
      <c r="K44" s="102"/>
      <c r="L44" s="48">
        <f>SUM(L39:L43)</f>
        <v>339</v>
      </c>
      <c r="M44" s="57">
        <f>SUM(M39:M43)</f>
        <v>21</v>
      </c>
      <c r="N44" s="57">
        <f>SUM(N39:N43)</f>
        <v>18</v>
      </c>
      <c r="O44" s="315"/>
      <c r="P44" s="208"/>
      <c r="Q44" s="208"/>
      <c r="R44" s="211"/>
      <c r="S44" s="208"/>
      <c r="T44" s="214"/>
    </row>
    <row r="45" spans="1:21" s="17" customFormat="1" ht="21" customHeight="1" x14ac:dyDescent="0.15">
      <c r="A45" s="233"/>
      <c r="B45" s="182" t="s">
        <v>27</v>
      </c>
      <c r="C45" s="183"/>
      <c r="D45" s="183"/>
      <c r="E45" s="183"/>
      <c r="F45" s="183"/>
      <c r="G45" s="183"/>
      <c r="H45" s="183"/>
      <c r="I45" s="183"/>
      <c r="J45" s="183"/>
      <c r="K45" s="184"/>
      <c r="L45" s="83">
        <f>L44</f>
        <v>339</v>
      </c>
      <c r="M45" s="83">
        <f t="shared" ref="M45:N45" si="5">M44</f>
        <v>21</v>
      </c>
      <c r="N45" s="83">
        <f t="shared" si="5"/>
        <v>18</v>
      </c>
      <c r="O45" s="84"/>
      <c r="P45" s="85"/>
      <c r="Q45" s="85"/>
      <c r="R45" s="86"/>
      <c r="S45" s="85"/>
      <c r="T45" s="87"/>
    </row>
    <row r="46" spans="1:21" s="10" customFormat="1" ht="21" customHeight="1" x14ac:dyDescent="0.15">
      <c r="A46" s="233"/>
      <c r="B46" s="187" t="s">
        <v>196</v>
      </c>
      <c r="C46" s="217" t="s">
        <v>197</v>
      </c>
      <c r="D46" s="365" t="s">
        <v>282</v>
      </c>
      <c r="E46" s="366"/>
      <c r="F46" s="367"/>
      <c r="G46" s="217" t="s">
        <v>198</v>
      </c>
      <c r="H46" s="217" t="s">
        <v>199</v>
      </c>
      <c r="I46" s="187" t="s">
        <v>23</v>
      </c>
      <c r="J46" s="187" t="s">
        <v>39</v>
      </c>
      <c r="K46" s="129">
        <v>77.44</v>
      </c>
      <c r="L46" s="130">
        <v>13</v>
      </c>
      <c r="M46" s="43">
        <v>0</v>
      </c>
      <c r="N46" s="140">
        <v>0</v>
      </c>
      <c r="O46" s="299" t="s">
        <v>200</v>
      </c>
      <c r="P46" s="304" t="s">
        <v>201</v>
      </c>
      <c r="Q46" s="304" t="s">
        <v>202</v>
      </c>
      <c r="R46" s="344" t="s">
        <v>43</v>
      </c>
      <c r="S46" s="347" t="s">
        <v>175</v>
      </c>
      <c r="T46" s="350" t="s">
        <v>23</v>
      </c>
      <c r="U46" s="127"/>
    </row>
    <row r="47" spans="1:21" s="10" customFormat="1" ht="21" customHeight="1" x14ac:dyDescent="0.15">
      <c r="A47" s="233"/>
      <c r="B47" s="188"/>
      <c r="C47" s="230"/>
      <c r="D47" s="368"/>
      <c r="E47" s="369"/>
      <c r="F47" s="370"/>
      <c r="G47" s="230"/>
      <c r="H47" s="230"/>
      <c r="I47" s="188"/>
      <c r="J47" s="188"/>
      <c r="K47" s="129">
        <v>84.7</v>
      </c>
      <c r="L47" s="130">
        <v>41</v>
      </c>
      <c r="M47" s="43">
        <v>4</v>
      </c>
      <c r="N47" s="140">
        <v>1</v>
      </c>
      <c r="O47" s="300"/>
      <c r="P47" s="305"/>
      <c r="Q47" s="305"/>
      <c r="R47" s="345"/>
      <c r="S47" s="348"/>
      <c r="T47" s="351"/>
      <c r="U47" s="127"/>
    </row>
    <row r="48" spans="1:21" s="17" customFormat="1" ht="21" customHeight="1" x14ac:dyDescent="0.15">
      <c r="A48" s="233"/>
      <c r="B48" s="189"/>
      <c r="C48" s="218"/>
      <c r="D48" s="371"/>
      <c r="E48" s="372"/>
      <c r="F48" s="373"/>
      <c r="G48" s="58" t="s">
        <v>22</v>
      </c>
      <c r="H48" s="59"/>
      <c r="I48" s="59"/>
      <c r="J48" s="59"/>
      <c r="K48" s="101"/>
      <c r="L48" s="48">
        <f>SUM(L46:L47)</f>
        <v>54</v>
      </c>
      <c r="M48" s="125">
        <f>SUM(M46:M47)</f>
        <v>4</v>
      </c>
      <c r="N48" s="125">
        <f>SUM(N46:N47)</f>
        <v>1</v>
      </c>
      <c r="O48" s="301"/>
      <c r="P48" s="306"/>
      <c r="Q48" s="306"/>
      <c r="R48" s="346"/>
      <c r="S48" s="349"/>
      <c r="T48" s="352"/>
      <c r="U48" s="20"/>
    </row>
    <row r="49" spans="1:21" s="17" customFormat="1" ht="21" customHeight="1" x14ac:dyDescent="0.15">
      <c r="A49" s="233"/>
      <c r="B49" s="182" t="s">
        <v>27</v>
      </c>
      <c r="C49" s="183"/>
      <c r="D49" s="183"/>
      <c r="E49" s="183"/>
      <c r="F49" s="183"/>
      <c r="G49" s="183"/>
      <c r="H49" s="183"/>
      <c r="I49" s="183"/>
      <c r="J49" s="183"/>
      <c r="K49" s="184"/>
      <c r="L49" s="65">
        <f>L48</f>
        <v>54</v>
      </c>
      <c r="M49" s="66">
        <f>M48</f>
        <v>4</v>
      </c>
      <c r="N49" s="66">
        <f>N48</f>
        <v>1</v>
      </c>
      <c r="O49" s="88"/>
      <c r="P49" s="75"/>
      <c r="Q49" s="75"/>
      <c r="R49" s="76"/>
      <c r="S49" s="75"/>
      <c r="T49" s="77"/>
    </row>
    <row r="50" spans="1:21" s="17" customFormat="1" ht="21" customHeight="1" x14ac:dyDescent="0.15">
      <c r="A50" s="233"/>
      <c r="B50" s="236" t="s">
        <v>30</v>
      </c>
      <c r="C50" s="227" t="s">
        <v>31</v>
      </c>
      <c r="D50" s="237" t="s">
        <v>282</v>
      </c>
      <c r="E50" s="238"/>
      <c r="F50" s="239"/>
      <c r="G50" s="227" t="s">
        <v>262</v>
      </c>
      <c r="H50" s="227" t="s">
        <v>263</v>
      </c>
      <c r="I50" s="236" t="s">
        <v>23</v>
      </c>
      <c r="J50" s="236" t="s">
        <v>24</v>
      </c>
      <c r="K50" s="108">
        <v>84.99</v>
      </c>
      <c r="L50" s="33">
        <v>208</v>
      </c>
      <c r="M50" s="44">
        <v>7</v>
      </c>
      <c r="N50" s="142">
        <v>7</v>
      </c>
      <c r="O50" s="284" t="s">
        <v>173</v>
      </c>
      <c r="P50" s="206" t="s">
        <v>77</v>
      </c>
      <c r="Q50" s="206" t="s">
        <v>78</v>
      </c>
      <c r="R50" s="289" t="s">
        <v>43</v>
      </c>
      <c r="S50" s="199" t="s">
        <v>153</v>
      </c>
      <c r="T50" s="202" t="s">
        <v>143</v>
      </c>
      <c r="U50" s="20"/>
    </row>
    <row r="51" spans="1:21" s="17" customFormat="1" ht="21" customHeight="1" x14ac:dyDescent="0.15">
      <c r="A51" s="233"/>
      <c r="B51" s="185"/>
      <c r="C51" s="228"/>
      <c r="D51" s="240"/>
      <c r="E51" s="241"/>
      <c r="F51" s="242"/>
      <c r="G51" s="228"/>
      <c r="H51" s="228"/>
      <c r="I51" s="185"/>
      <c r="J51" s="185"/>
      <c r="K51" s="108">
        <v>84.95</v>
      </c>
      <c r="L51" s="33">
        <v>12</v>
      </c>
      <c r="M51" s="44">
        <v>3</v>
      </c>
      <c r="N51" s="142">
        <v>3</v>
      </c>
      <c r="O51" s="285"/>
      <c r="P51" s="207"/>
      <c r="Q51" s="207"/>
      <c r="R51" s="290"/>
      <c r="S51" s="200"/>
      <c r="T51" s="203"/>
      <c r="U51" s="20"/>
    </row>
    <row r="52" spans="1:21" s="17" customFormat="1" ht="21" customHeight="1" x14ac:dyDescent="0.15">
      <c r="A52" s="233"/>
      <c r="B52" s="185"/>
      <c r="C52" s="228"/>
      <c r="D52" s="243"/>
      <c r="E52" s="244"/>
      <c r="F52" s="245"/>
      <c r="G52" s="58" t="s">
        <v>22</v>
      </c>
      <c r="H52" s="59"/>
      <c r="I52" s="59"/>
      <c r="J52" s="59"/>
      <c r="K52" s="101"/>
      <c r="L52" s="48">
        <f>SUM(L50:L51)</f>
        <v>220</v>
      </c>
      <c r="M52" s="57">
        <f>SUM(M50:M51)</f>
        <v>10</v>
      </c>
      <c r="N52" s="57">
        <f>SUM(N50:N51)</f>
        <v>10</v>
      </c>
      <c r="O52" s="286"/>
      <c r="P52" s="208"/>
      <c r="Q52" s="208"/>
      <c r="R52" s="291"/>
      <c r="S52" s="201"/>
      <c r="T52" s="204"/>
      <c r="U52" s="20"/>
    </row>
    <row r="53" spans="1:21" s="17" customFormat="1" ht="21" customHeight="1" x14ac:dyDescent="0.15">
      <c r="A53" s="233"/>
      <c r="B53" s="185"/>
      <c r="C53" s="228"/>
      <c r="D53" s="237" t="s">
        <v>281</v>
      </c>
      <c r="E53" s="238"/>
      <c r="F53" s="239"/>
      <c r="G53" s="227" t="s">
        <v>32</v>
      </c>
      <c r="H53" s="227" t="s">
        <v>33</v>
      </c>
      <c r="I53" s="236" t="s">
        <v>34</v>
      </c>
      <c r="J53" s="236" t="s">
        <v>35</v>
      </c>
      <c r="K53" s="108">
        <v>84.5</v>
      </c>
      <c r="L53" s="33">
        <v>15</v>
      </c>
      <c r="M53" s="44">
        <v>0</v>
      </c>
      <c r="N53" s="142">
        <v>0</v>
      </c>
      <c r="O53" s="284" t="s">
        <v>173</v>
      </c>
      <c r="P53" s="206" t="s">
        <v>77</v>
      </c>
      <c r="Q53" s="206" t="s">
        <v>78</v>
      </c>
      <c r="R53" s="289" t="s">
        <v>43</v>
      </c>
      <c r="S53" s="199" t="s">
        <v>153</v>
      </c>
      <c r="T53" s="202" t="s">
        <v>144</v>
      </c>
      <c r="U53" s="20"/>
    </row>
    <row r="54" spans="1:21" s="17" customFormat="1" ht="21" customHeight="1" x14ac:dyDescent="0.15">
      <c r="A54" s="233"/>
      <c r="B54" s="185"/>
      <c r="C54" s="228"/>
      <c r="D54" s="240"/>
      <c r="E54" s="241"/>
      <c r="F54" s="242"/>
      <c r="G54" s="228"/>
      <c r="H54" s="228"/>
      <c r="I54" s="185"/>
      <c r="J54" s="185"/>
      <c r="K54" s="108">
        <v>59.3</v>
      </c>
      <c r="L54" s="33">
        <v>60</v>
      </c>
      <c r="M54" s="44">
        <v>0</v>
      </c>
      <c r="N54" s="142">
        <v>0</v>
      </c>
      <c r="O54" s="285"/>
      <c r="P54" s="207"/>
      <c r="Q54" s="207"/>
      <c r="R54" s="290"/>
      <c r="S54" s="200"/>
      <c r="T54" s="203"/>
      <c r="U54" s="20"/>
    </row>
    <row r="55" spans="1:21" s="17" customFormat="1" ht="21" customHeight="1" x14ac:dyDescent="0.15">
      <c r="A55" s="233"/>
      <c r="B55" s="185"/>
      <c r="C55" s="228"/>
      <c r="D55" s="240"/>
      <c r="E55" s="241"/>
      <c r="F55" s="242"/>
      <c r="G55" s="229"/>
      <c r="H55" s="229"/>
      <c r="I55" s="186"/>
      <c r="J55" s="186"/>
      <c r="K55" s="108">
        <v>49.4</v>
      </c>
      <c r="L55" s="33">
        <v>30</v>
      </c>
      <c r="M55" s="44">
        <v>10</v>
      </c>
      <c r="N55" s="142">
        <v>0</v>
      </c>
      <c r="O55" s="285"/>
      <c r="P55" s="207"/>
      <c r="Q55" s="207"/>
      <c r="R55" s="290"/>
      <c r="S55" s="200"/>
      <c r="T55" s="203"/>
      <c r="U55" s="20"/>
    </row>
    <row r="56" spans="1:21" s="17" customFormat="1" ht="21" customHeight="1" x14ac:dyDescent="0.15">
      <c r="A56" s="233"/>
      <c r="B56" s="186"/>
      <c r="C56" s="229"/>
      <c r="D56" s="243"/>
      <c r="E56" s="244"/>
      <c r="F56" s="245"/>
      <c r="G56" s="58" t="s">
        <v>36</v>
      </c>
      <c r="H56" s="59"/>
      <c r="I56" s="59"/>
      <c r="J56" s="59"/>
      <c r="K56" s="101"/>
      <c r="L56" s="48">
        <f>SUM(L53:L55)</f>
        <v>105</v>
      </c>
      <c r="M56" s="57">
        <f>SUM(M53:M55)</f>
        <v>10</v>
      </c>
      <c r="N56" s="57">
        <f>SUM(N53:N55)</f>
        <v>0</v>
      </c>
      <c r="O56" s="286"/>
      <c r="P56" s="208"/>
      <c r="Q56" s="208"/>
      <c r="R56" s="291"/>
      <c r="S56" s="201"/>
      <c r="T56" s="204"/>
      <c r="U56" s="20"/>
    </row>
    <row r="57" spans="1:21" s="17" customFormat="1" ht="21" customHeight="1" x14ac:dyDescent="0.15">
      <c r="A57" s="233"/>
      <c r="B57" s="182" t="s">
        <v>27</v>
      </c>
      <c r="C57" s="183"/>
      <c r="D57" s="183"/>
      <c r="E57" s="183"/>
      <c r="F57" s="183"/>
      <c r="G57" s="183"/>
      <c r="H57" s="183"/>
      <c r="I57" s="183"/>
      <c r="J57" s="183"/>
      <c r="K57" s="184"/>
      <c r="L57" s="65">
        <f>L56</f>
        <v>105</v>
      </c>
      <c r="M57" s="66">
        <f>M56</f>
        <v>10</v>
      </c>
      <c r="N57" s="66">
        <f>N56</f>
        <v>0</v>
      </c>
      <c r="O57" s="88"/>
      <c r="P57" s="75"/>
      <c r="Q57" s="75"/>
      <c r="R57" s="76"/>
      <c r="S57" s="75"/>
      <c r="T57" s="77"/>
    </row>
    <row r="58" spans="1:21" s="17" customFormat="1" ht="27" x14ac:dyDescent="0.15">
      <c r="A58" s="233"/>
      <c r="B58" s="236" t="s">
        <v>68</v>
      </c>
      <c r="C58" s="227" t="s">
        <v>60</v>
      </c>
      <c r="D58" s="278" t="s">
        <v>281</v>
      </c>
      <c r="E58" s="279"/>
      <c r="F58" s="280"/>
      <c r="G58" s="30" t="s">
        <v>61</v>
      </c>
      <c r="H58" s="30" t="s">
        <v>62</v>
      </c>
      <c r="I58" s="29" t="s">
        <v>55</v>
      </c>
      <c r="J58" s="29" t="s">
        <v>56</v>
      </c>
      <c r="K58" s="108">
        <v>84.97</v>
      </c>
      <c r="L58" s="33">
        <v>81</v>
      </c>
      <c r="M58" s="44">
        <v>20</v>
      </c>
      <c r="N58" s="142">
        <v>14</v>
      </c>
      <c r="O58" s="284"/>
      <c r="P58" s="206" t="s">
        <v>80</v>
      </c>
      <c r="Q58" s="206" t="s">
        <v>63</v>
      </c>
      <c r="R58" s="209" t="s">
        <v>25</v>
      </c>
      <c r="S58" s="206" t="s">
        <v>153</v>
      </c>
      <c r="T58" s="212" t="s">
        <v>144</v>
      </c>
    </row>
    <row r="59" spans="1:21" s="17" customFormat="1" ht="27" x14ac:dyDescent="0.15">
      <c r="A59" s="233"/>
      <c r="B59" s="185"/>
      <c r="C59" s="228"/>
      <c r="D59" s="237" t="s">
        <v>281</v>
      </c>
      <c r="E59" s="238"/>
      <c r="F59" s="239"/>
      <c r="G59" s="30" t="s">
        <v>61</v>
      </c>
      <c r="H59" s="30" t="s">
        <v>62</v>
      </c>
      <c r="I59" s="29" t="s">
        <v>55</v>
      </c>
      <c r="J59" s="29" t="s">
        <v>56</v>
      </c>
      <c r="K59" s="108">
        <v>84.97</v>
      </c>
      <c r="L59" s="33">
        <v>94</v>
      </c>
      <c r="M59" s="44">
        <v>1</v>
      </c>
      <c r="N59" s="142">
        <v>1</v>
      </c>
      <c r="O59" s="285"/>
      <c r="P59" s="207"/>
      <c r="Q59" s="207"/>
      <c r="R59" s="210"/>
      <c r="S59" s="207"/>
      <c r="T59" s="213"/>
    </row>
    <row r="60" spans="1:21" s="17" customFormat="1" ht="21" customHeight="1" x14ac:dyDescent="0.15">
      <c r="A60" s="233"/>
      <c r="B60" s="185"/>
      <c r="C60" s="229"/>
      <c r="D60" s="243"/>
      <c r="E60" s="244"/>
      <c r="F60" s="245"/>
      <c r="G60" s="281" t="s">
        <v>59</v>
      </c>
      <c r="H60" s="282"/>
      <c r="I60" s="282"/>
      <c r="J60" s="282"/>
      <c r="K60" s="283"/>
      <c r="L60" s="48">
        <f>SUM(L58:L59)</f>
        <v>175</v>
      </c>
      <c r="M60" s="57">
        <f>SUM(M58:M59)</f>
        <v>21</v>
      </c>
      <c r="N60" s="57">
        <f>SUM(N58:N59)</f>
        <v>15</v>
      </c>
      <c r="O60" s="286"/>
      <c r="P60" s="208"/>
      <c r="Q60" s="208"/>
      <c r="R60" s="211"/>
      <c r="S60" s="208"/>
      <c r="T60" s="214"/>
    </row>
    <row r="61" spans="1:21" s="17" customFormat="1" ht="21" customHeight="1" x14ac:dyDescent="0.15">
      <c r="A61" s="233"/>
      <c r="B61" s="185"/>
      <c r="C61" s="227" t="s">
        <v>64</v>
      </c>
      <c r="D61" s="248" t="s">
        <v>281</v>
      </c>
      <c r="E61" s="249"/>
      <c r="F61" s="250"/>
      <c r="G61" s="227" t="s">
        <v>65</v>
      </c>
      <c r="H61" s="227" t="s">
        <v>66</v>
      </c>
      <c r="I61" s="227" t="s">
        <v>55</v>
      </c>
      <c r="J61" s="227" t="s">
        <v>56</v>
      </c>
      <c r="K61" s="113">
        <v>84.986800000000002</v>
      </c>
      <c r="L61" s="33">
        <v>84</v>
      </c>
      <c r="M61" s="44">
        <v>25</v>
      </c>
      <c r="N61" s="142">
        <v>21</v>
      </c>
      <c r="O61" s="284"/>
      <c r="P61" s="206" t="s">
        <v>81</v>
      </c>
      <c r="Q61" s="206" t="s">
        <v>67</v>
      </c>
      <c r="R61" s="209" t="s">
        <v>25</v>
      </c>
      <c r="S61" s="206" t="s">
        <v>153</v>
      </c>
      <c r="T61" s="212" t="s">
        <v>145</v>
      </c>
    </row>
    <row r="62" spans="1:21" s="17" customFormat="1" ht="21" customHeight="1" x14ac:dyDescent="0.15">
      <c r="A62" s="233"/>
      <c r="B62" s="185"/>
      <c r="C62" s="228"/>
      <c r="D62" s="251"/>
      <c r="E62" s="252"/>
      <c r="F62" s="253"/>
      <c r="G62" s="228"/>
      <c r="H62" s="228"/>
      <c r="I62" s="228"/>
      <c r="J62" s="228"/>
      <c r="K62" s="113">
        <v>84.995000000000005</v>
      </c>
      <c r="L62" s="33">
        <v>91</v>
      </c>
      <c r="M62" s="44">
        <v>22</v>
      </c>
      <c r="N62" s="142">
        <v>20</v>
      </c>
      <c r="O62" s="285"/>
      <c r="P62" s="207"/>
      <c r="Q62" s="207"/>
      <c r="R62" s="210"/>
      <c r="S62" s="207"/>
      <c r="T62" s="213"/>
      <c r="U62" s="18"/>
    </row>
    <row r="63" spans="1:21" s="17" customFormat="1" ht="21" customHeight="1" x14ac:dyDescent="0.15">
      <c r="A63" s="233"/>
      <c r="B63" s="185"/>
      <c r="C63" s="228"/>
      <c r="D63" s="251"/>
      <c r="E63" s="252"/>
      <c r="F63" s="253"/>
      <c r="G63" s="229"/>
      <c r="H63" s="229"/>
      <c r="I63" s="229"/>
      <c r="J63" s="229"/>
      <c r="K63" s="113">
        <v>109.3764</v>
      </c>
      <c r="L63" s="33">
        <v>19</v>
      </c>
      <c r="M63" s="44">
        <v>0</v>
      </c>
      <c r="N63" s="142">
        <v>0</v>
      </c>
      <c r="O63" s="285"/>
      <c r="P63" s="207"/>
      <c r="Q63" s="207"/>
      <c r="R63" s="210"/>
      <c r="S63" s="207"/>
      <c r="T63" s="213"/>
    </row>
    <row r="64" spans="1:21" s="17" customFormat="1" ht="21" customHeight="1" x14ac:dyDescent="0.15">
      <c r="A64" s="233"/>
      <c r="B64" s="186"/>
      <c r="C64" s="229"/>
      <c r="D64" s="254"/>
      <c r="E64" s="255"/>
      <c r="F64" s="256"/>
      <c r="G64" s="281" t="s">
        <v>59</v>
      </c>
      <c r="H64" s="282"/>
      <c r="I64" s="282"/>
      <c r="J64" s="282"/>
      <c r="K64" s="283"/>
      <c r="L64" s="48">
        <f>SUM(L61:L63)</f>
        <v>194</v>
      </c>
      <c r="M64" s="57">
        <f>SUM(M61:M63)</f>
        <v>47</v>
      </c>
      <c r="N64" s="57">
        <f>SUM(N61:N63)</f>
        <v>41</v>
      </c>
      <c r="O64" s="286"/>
      <c r="P64" s="208"/>
      <c r="Q64" s="208"/>
      <c r="R64" s="211"/>
      <c r="S64" s="208"/>
      <c r="T64" s="214"/>
    </row>
    <row r="65" spans="1:20" s="17" customFormat="1" ht="21" customHeight="1" x14ac:dyDescent="0.15">
      <c r="A65" s="233"/>
      <c r="B65" s="362" t="s">
        <v>51</v>
      </c>
      <c r="C65" s="363"/>
      <c r="D65" s="363"/>
      <c r="E65" s="363"/>
      <c r="F65" s="363"/>
      <c r="G65" s="363"/>
      <c r="H65" s="363"/>
      <c r="I65" s="363"/>
      <c r="J65" s="363"/>
      <c r="K65" s="364"/>
      <c r="L65" s="65">
        <f>L60+L64</f>
        <v>369</v>
      </c>
      <c r="M65" s="66">
        <f>M60+M64</f>
        <v>68</v>
      </c>
      <c r="N65" s="66">
        <f>N60+N64</f>
        <v>56</v>
      </c>
      <c r="O65" s="89"/>
      <c r="P65" s="90"/>
      <c r="Q65" s="90"/>
      <c r="R65" s="91"/>
      <c r="S65" s="90"/>
      <c r="T65" s="92"/>
    </row>
    <row r="66" spans="1:20" s="18" customFormat="1" ht="21" customHeight="1" x14ac:dyDescent="0.15">
      <c r="A66" s="233"/>
      <c r="B66" s="342" t="s">
        <v>52</v>
      </c>
      <c r="C66" s="257" t="s">
        <v>53</v>
      </c>
      <c r="D66" s="333" t="s">
        <v>281</v>
      </c>
      <c r="E66" s="334"/>
      <c r="F66" s="335"/>
      <c r="G66" s="227" t="s">
        <v>54</v>
      </c>
      <c r="H66" s="227" t="s">
        <v>54</v>
      </c>
      <c r="I66" s="236" t="s">
        <v>55</v>
      </c>
      <c r="J66" s="236" t="s">
        <v>56</v>
      </c>
      <c r="K66" s="108">
        <v>75</v>
      </c>
      <c r="L66" s="33">
        <v>58</v>
      </c>
      <c r="M66" s="44">
        <v>1</v>
      </c>
      <c r="N66" s="142">
        <v>1</v>
      </c>
      <c r="O66" s="284" t="s">
        <v>205</v>
      </c>
      <c r="P66" s="206" t="s">
        <v>79</v>
      </c>
      <c r="Q66" s="206" t="s">
        <v>57</v>
      </c>
      <c r="R66" s="289" t="s">
        <v>25</v>
      </c>
      <c r="S66" s="199" t="s">
        <v>153</v>
      </c>
      <c r="T66" s="202" t="s">
        <v>145</v>
      </c>
    </row>
    <row r="67" spans="1:20" s="19" customFormat="1" ht="21" customHeight="1" x14ac:dyDescent="0.15">
      <c r="A67" s="233"/>
      <c r="B67" s="343"/>
      <c r="C67" s="258"/>
      <c r="D67" s="336"/>
      <c r="E67" s="337"/>
      <c r="F67" s="338"/>
      <c r="G67" s="228"/>
      <c r="H67" s="228"/>
      <c r="I67" s="185"/>
      <c r="J67" s="185"/>
      <c r="K67" s="108" t="s">
        <v>148</v>
      </c>
      <c r="L67" s="33">
        <v>104</v>
      </c>
      <c r="M67" s="44">
        <v>0</v>
      </c>
      <c r="N67" s="142">
        <v>0</v>
      </c>
      <c r="O67" s="285"/>
      <c r="P67" s="207"/>
      <c r="Q67" s="207"/>
      <c r="R67" s="290"/>
      <c r="S67" s="200"/>
      <c r="T67" s="203"/>
    </row>
    <row r="68" spans="1:20" s="19" customFormat="1" ht="21" customHeight="1" x14ac:dyDescent="0.15">
      <c r="A68" s="233"/>
      <c r="B68" s="343"/>
      <c r="C68" s="258"/>
      <c r="D68" s="336"/>
      <c r="E68" s="337"/>
      <c r="F68" s="338"/>
      <c r="G68" s="228"/>
      <c r="H68" s="228"/>
      <c r="I68" s="185"/>
      <c r="J68" s="185"/>
      <c r="K68" s="108" t="s">
        <v>149</v>
      </c>
      <c r="L68" s="33">
        <v>57</v>
      </c>
      <c r="M68" s="44">
        <v>0</v>
      </c>
      <c r="N68" s="142">
        <v>0</v>
      </c>
      <c r="O68" s="285"/>
      <c r="P68" s="207"/>
      <c r="Q68" s="207"/>
      <c r="R68" s="290"/>
      <c r="S68" s="200"/>
      <c r="T68" s="203"/>
    </row>
    <row r="69" spans="1:20" s="19" customFormat="1" ht="21" customHeight="1" x14ac:dyDescent="0.15">
      <c r="A69" s="233"/>
      <c r="B69" s="343"/>
      <c r="C69" s="258"/>
      <c r="D69" s="336"/>
      <c r="E69" s="337"/>
      <c r="F69" s="338"/>
      <c r="G69" s="228"/>
      <c r="H69" s="228"/>
      <c r="I69" s="185"/>
      <c r="J69" s="185"/>
      <c r="K69" s="108">
        <v>101</v>
      </c>
      <c r="L69" s="33">
        <v>63</v>
      </c>
      <c r="M69" s="44">
        <v>2</v>
      </c>
      <c r="N69" s="142">
        <v>2</v>
      </c>
      <c r="O69" s="285"/>
      <c r="P69" s="207"/>
      <c r="Q69" s="207"/>
      <c r="R69" s="290"/>
      <c r="S69" s="200"/>
      <c r="T69" s="203"/>
    </row>
    <row r="70" spans="1:20" s="19" customFormat="1" ht="21" customHeight="1" x14ac:dyDescent="0.15">
      <c r="A70" s="233"/>
      <c r="B70" s="343"/>
      <c r="C70" s="258"/>
      <c r="D70" s="336"/>
      <c r="E70" s="337"/>
      <c r="F70" s="338"/>
      <c r="G70" s="229"/>
      <c r="H70" s="229"/>
      <c r="I70" s="186"/>
      <c r="J70" s="186"/>
      <c r="K70" s="108">
        <v>115</v>
      </c>
      <c r="L70" s="33">
        <v>41</v>
      </c>
      <c r="M70" s="44">
        <v>7</v>
      </c>
      <c r="N70" s="142">
        <v>6</v>
      </c>
      <c r="O70" s="285"/>
      <c r="P70" s="207"/>
      <c r="Q70" s="207"/>
      <c r="R70" s="290"/>
      <c r="S70" s="200"/>
      <c r="T70" s="203"/>
    </row>
    <row r="71" spans="1:20" s="18" customFormat="1" ht="21" customHeight="1" x14ac:dyDescent="0.15">
      <c r="A71" s="233"/>
      <c r="B71" s="343"/>
      <c r="C71" s="259"/>
      <c r="D71" s="339"/>
      <c r="E71" s="340"/>
      <c r="F71" s="341"/>
      <c r="G71" s="58" t="s">
        <v>59</v>
      </c>
      <c r="H71" s="58"/>
      <c r="I71" s="58"/>
      <c r="J71" s="58"/>
      <c r="K71" s="103"/>
      <c r="L71" s="48">
        <f>SUM(L66:L70)</f>
        <v>323</v>
      </c>
      <c r="M71" s="57">
        <f>SUM(M66:M70)</f>
        <v>10</v>
      </c>
      <c r="N71" s="57">
        <f>SUM(N66:N70)</f>
        <v>9</v>
      </c>
      <c r="O71" s="286"/>
      <c r="P71" s="208"/>
      <c r="Q71" s="208"/>
      <c r="R71" s="291"/>
      <c r="S71" s="201"/>
      <c r="T71" s="204"/>
    </row>
    <row r="72" spans="1:20" s="18" customFormat="1" ht="21" customHeight="1" x14ac:dyDescent="0.15">
      <c r="A72" s="233"/>
      <c r="B72" s="182" t="s">
        <v>27</v>
      </c>
      <c r="C72" s="183"/>
      <c r="D72" s="183"/>
      <c r="E72" s="183"/>
      <c r="F72" s="183"/>
      <c r="G72" s="183"/>
      <c r="H72" s="183"/>
      <c r="I72" s="183"/>
      <c r="J72" s="183"/>
      <c r="K72" s="184"/>
      <c r="L72" s="78">
        <f>L71</f>
        <v>323</v>
      </c>
      <c r="M72" s="78">
        <f t="shared" ref="M72:N72" si="6">M71</f>
        <v>10</v>
      </c>
      <c r="N72" s="78">
        <f t="shared" si="6"/>
        <v>9</v>
      </c>
      <c r="O72" s="79"/>
      <c r="P72" s="80"/>
      <c r="Q72" s="80"/>
      <c r="R72" s="81"/>
      <c r="S72" s="80"/>
      <c r="T72" s="82"/>
    </row>
    <row r="73" spans="1:20" s="18" customFormat="1" ht="21" customHeight="1" x14ac:dyDescent="0.15">
      <c r="A73" s="233"/>
      <c r="B73" s="236" t="s">
        <v>96</v>
      </c>
      <c r="C73" s="227" t="s">
        <v>97</v>
      </c>
      <c r="D73" s="361" t="s">
        <v>281</v>
      </c>
      <c r="E73" s="238"/>
      <c r="F73" s="239"/>
      <c r="G73" s="227" t="s">
        <v>98</v>
      </c>
      <c r="H73" s="227" t="s">
        <v>98</v>
      </c>
      <c r="I73" s="236" t="s">
        <v>99</v>
      </c>
      <c r="J73" s="236" t="s">
        <v>100</v>
      </c>
      <c r="K73" s="108">
        <v>50.93</v>
      </c>
      <c r="L73" s="33">
        <v>453</v>
      </c>
      <c r="M73" s="44">
        <v>2</v>
      </c>
      <c r="N73" s="142">
        <v>1</v>
      </c>
      <c r="O73" s="284" t="s">
        <v>171</v>
      </c>
      <c r="P73" s="358" t="s">
        <v>101</v>
      </c>
      <c r="Q73" s="206" t="s">
        <v>102</v>
      </c>
      <c r="R73" s="209" t="s">
        <v>43</v>
      </c>
      <c r="S73" s="206" t="s">
        <v>154</v>
      </c>
      <c r="T73" s="212" t="s">
        <v>145</v>
      </c>
    </row>
    <row r="74" spans="1:20" s="18" customFormat="1" ht="21" customHeight="1" x14ac:dyDescent="0.15">
      <c r="A74" s="233"/>
      <c r="B74" s="185"/>
      <c r="C74" s="228"/>
      <c r="D74" s="240"/>
      <c r="E74" s="241"/>
      <c r="F74" s="242"/>
      <c r="G74" s="229"/>
      <c r="H74" s="229"/>
      <c r="I74" s="186"/>
      <c r="J74" s="186"/>
      <c r="K74" s="108">
        <v>59.75</v>
      </c>
      <c r="L74" s="33">
        <v>798</v>
      </c>
      <c r="M74" s="44">
        <v>125</v>
      </c>
      <c r="N74" s="142">
        <v>88</v>
      </c>
      <c r="O74" s="285"/>
      <c r="P74" s="359"/>
      <c r="Q74" s="207"/>
      <c r="R74" s="210"/>
      <c r="S74" s="207"/>
      <c r="T74" s="213"/>
    </row>
    <row r="75" spans="1:20" s="18" customFormat="1" ht="21" customHeight="1" x14ac:dyDescent="0.15">
      <c r="A75" s="233"/>
      <c r="B75" s="185"/>
      <c r="C75" s="229"/>
      <c r="D75" s="243"/>
      <c r="E75" s="244"/>
      <c r="F75" s="245"/>
      <c r="G75" s="58" t="s">
        <v>103</v>
      </c>
      <c r="H75" s="45"/>
      <c r="I75" s="60"/>
      <c r="J75" s="60"/>
      <c r="K75" s="112"/>
      <c r="L75" s="48">
        <f>SUM(L73:L74)</f>
        <v>1251</v>
      </c>
      <c r="M75" s="57">
        <f>SUM(M73:M74)</f>
        <v>127</v>
      </c>
      <c r="N75" s="57">
        <f>SUM(N73:N74)</f>
        <v>89</v>
      </c>
      <c r="O75" s="286"/>
      <c r="P75" s="360"/>
      <c r="Q75" s="208"/>
      <c r="R75" s="211"/>
      <c r="S75" s="208"/>
      <c r="T75" s="214"/>
    </row>
    <row r="76" spans="1:20" s="18" customFormat="1" ht="21" customHeight="1" x14ac:dyDescent="0.15">
      <c r="A76" s="233"/>
      <c r="B76" s="185"/>
      <c r="C76" s="227" t="s">
        <v>69</v>
      </c>
      <c r="D76" s="361" t="s">
        <v>281</v>
      </c>
      <c r="E76" s="238"/>
      <c r="F76" s="239"/>
      <c r="G76" s="227" t="s">
        <v>70</v>
      </c>
      <c r="H76" s="227" t="s">
        <v>71</v>
      </c>
      <c r="I76" s="236" t="s">
        <v>72</v>
      </c>
      <c r="J76" s="236" t="s">
        <v>73</v>
      </c>
      <c r="K76" s="108">
        <v>59.85</v>
      </c>
      <c r="L76" s="33">
        <v>468</v>
      </c>
      <c r="M76" s="44">
        <v>2</v>
      </c>
      <c r="N76" s="142">
        <v>1</v>
      </c>
      <c r="O76" s="284" t="s">
        <v>172</v>
      </c>
      <c r="P76" s="358" t="s">
        <v>74</v>
      </c>
      <c r="Q76" s="206" t="s">
        <v>75</v>
      </c>
      <c r="R76" s="209" t="s">
        <v>43</v>
      </c>
      <c r="S76" s="206" t="s">
        <v>155</v>
      </c>
      <c r="T76" s="212" t="s">
        <v>145</v>
      </c>
    </row>
    <row r="77" spans="1:20" s="18" customFormat="1" ht="21" customHeight="1" x14ac:dyDescent="0.15">
      <c r="A77" s="233"/>
      <c r="B77" s="185"/>
      <c r="C77" s="228"/>
      <c r="D77" s="240"/>
      <c r="E77" s="241"/>
      <c r="F77" s="242"/>
      <c r="G77" s="229"/>
      <c r="H77" s="229"/>
      <c r="I77" s="186"/>
      <c r="J77" s="186"/>
      <c r="K77" s="108">
        <v>60</v>
      </c>
      <c r="L77" s="33">
        <v>336</v>
      </c>
      <c r="M77" s="44">
        <v>9</v>
      </c>
      <c r="N77" s="142">
        <v>9</v>
      </c>
      <c r="O77" s="285"/>
      <c r="P77" s="359"/>
      <c r="Q77" s="207"/>
      <c r="R77" s="210"/>
      <c r="S77" s="207"/>
      <c r="T77" s="213"/>
    </row>
    <row r="78" spans="1:20" s="18" customFormat="1" ht="21" customHeight="1" x14ac:dyDescent="0.15">
      <c r="A78" s="233"/>
      <c r="B78" s="185"/>
      <c r="C78" s="229"/>
      <c r="D78" s="243"/>
      <c r="E78" s="244"/>
      <c r="F78" s="245"/>
      <c r="G78" s="58" t="s">
        <v>76</v>
      </c>
      <c r="H78" s="45"/>
      <c r="I78" s="60"/>
      <c r="J78" s="60"/>
      <c r="K78" s="112"/>
      <c r="L78" s="48">
        <f>SUM(L76:L77)</f>
        <v>804</v>
      </c>
      <c r="M78" s="57">
        <f>SUM(M76:M77)</f>
        <v>11</v>
      </c>
      <c r="N78" s="57">
        <f>SUM(N76:N77)</f>
        <v>10</v>
      </c>
      <c r="O78" s="286"/>
      <c r="P78" s="360"/>
      <c r="Q78" s="208"/>
      <c r="R78" s="211"/>
      <c r="S78" s="208"/>
      <c r="T78" s="214"/>
    </row>
    <row r="79" spans="1:20" s="18" customFormat="1" ht="21" customHeight="1" x14ac:dyDescent="0.15">
      <c r="A79" s="233"/>
      <c r="B79" s="185"/>
      <c r="C79" s="227" t="s">
        <v>109</v>
      </c>
      <c r="D79" s="361" t="s">
        <v>281</v>
      </c>
      <c r="E79" s="238"/>
      <c r="F79" s="239"/>
      <c r="G79" s="227" t="s">
        <v>110</v>
      </c>
      <c r="H79" s="227" t="s">
        <v>111</v>
      </c>
      <c r="I79" s="236" t="s">
        <v>112</v>
      </c>
      <c r="J79" s="236" t="s">
        <v>113</v>
      </c>
      <c r="K79" s="108">
        <v>49.98</v>
      </c>
      <c r="L79" s="33">
        <v>177</v>
      </c>
      <c r="M79" s="44">
        <v>102</v>
      </c>
      <c r="N79" s="142">
        <v>50</v>
      </c>
      <c r="O79" s="284" t="s">
        <v>171</v>
      </c>
      <c r="P79" s="358" t="s">
        <v>114</v>
      </c>
      <c r="Q79" s="206" t="s">
        <v>115</v>
      </c>
      <c r="R79" s="209" t="s">
        <v>43</v>
      </c>
      <c r="S79" s="206" t="s">
        <v>155</v>
      </c>
      <c r="T79" s="212" t="s">
        <v>145</v>
      </c>
    </row>
    <row r="80" spans="1:20" s="18" customFormat="1" ht="21" customHeight="1" x14ac:dyDescent="0.15">
      <c r="A80" s="233"/>
      <c r="B80" s="185"/>
      <c r="C80" s="228"/>
      <c r="D80" s="240"/>
      <c r="E80" s="241"/>
      <c r="F80" s="242"/>
      <c r="G80" s="229"/>
      <c r="H80" s="229"/>
      <c r="I80" s="186"/>
      <c r="J80" s="186"/>
      <c r="K80" s="108">
        <v>59.85</v>
      </c>
      <c r="L80" s="33">
        <v>25</v>
      </c>
      <c r="M80" s="44">
        <v>8</v>
      </c>
      <c r="N80" s="142">
        <v>5</v>
      </c>
      <c r="O80" s="285"/>
      <c r="P80" s="359"/>
      <c r="Q80" s="207"/>
      <c r="R80" s="210"/>
      <c r="S80" s="207"/>
      <c r="T80" s="213"/>
    </row>
    <row r="81" spans="1:20" s="18" customFormat="1" ht="21" customHeight="1" x14ac:dyDescent="0.15">
      <c r="A81" s="233"/>
      <c r="B81" s="186"/>
      <c r="C81" s="229"/>
      <c r="D81" s="243"/>
      <c r="E81" s="244"/>
      <c r="F81" s="245"/>
      <c r="G81" s="58" t="s">
        <v>116</v>
      </c>
      <c r="H81" s="45"/>
      <c r="I81" s="60"/>
      <c r="J81" s="60"/>
      <c r="K81" s="102"/>
      <c r="L81" s="48">
        <f>SUM(L79:L80)</f>
        <v>202</v>
      </c>
      <c r="M81" s="57">
        <f>SUM(M79:M80)</f>
        <v>110</v>
      </c>
      <c r="N81" s="57">
        <f>SUM(N79:N80)</f>
        <v>55</v>
      </c>
      <c r="O81" s="286"/>
      <c r="P81" s="360"/>
      <c r="Q81" s="208"/>
      <c r="R81" s="211"/>
      <c r="S81" s="208"/>
      <c r="T81" s="214"/>
    </row>
    <row r="82" spans="1:20" s="18" customFormat="1" ht="21" customHeight="1" x14ac:dyDescent="0.15">
      <c r="A82" s="233"/>
      <c r="B82" s="374" t="s">
        <v>46</v>
      </c>
      <c r="C82" s="375"/>
      <c r="D82" s="375"/>
      <c r="E82" s="375"/>
      <c r="F82" s="375"/>
      <c r="G82" s="375"/>
      <c r="H82" s="375"/>
      <c r="I82" s="375"/>
      <c r="J82" s="375"/>
      <c r="K82" s="376"/>
      <c r="L82" s="72">
        <f>SUM(L75,L78,L81)</f>
        <v>2257</v>
      </c>
      <c r="M82" s="73">
        <f>M75+M78+M81</f>
        <v>248</v>
      </c>
      <c r="N82" s="73">
        <f>N75+N78+N81</f>
        <v>154</v>
      </c>
      <c r="O82" s="93"/>
      <c r="P82" s="94"/>
      <c r="Q82" s="94"/>
      <c r="R82" s="95"/>
      <c r="S82" s="94"/>
      <c r="T82" s="96"/>
    </row>
    <row r="83" spans="1:20" s="18" customFormat="1" ht="21" customHeight="1" x14ac:dyDescent="0.15">
      <c r="A83" s="233"/>
      <c r="B83" s="260"/>
      <c r="C83" s="227" t="s">
        <v>84</v>
      </c>
      <c r="D83" s="237" t="s">
        <v>281</v>
      </c>
      <c r="E83" s="238"/>
      <c r="F83" s="239"/>
      <c r="G83" s="262" t="s">
        <v>85</v>
      </c>
      <c r="H83" s="262" t="s">
        <v>85</v>
      </c>
      <c r="I83" s="264" t="s">
        <v>82</v>
      </c>
      <c r="J83" s="264" t="s">
        <v>83</v>
      </c>
      <c r="K83" s="111">
        <v>84.933199999999999</v>
      </c>
      <c r="L83" s="35">
        <v>551</v>
      </c>
      <c r="M83" s="44">
        <v>24</v>
      </c>
      <c r="N83" s="142">
        <v>24</v>
      </c>
      <c r="O83" s="284" t="s">
        <v>226</v>
      </c>
      <c r="P83" s="206" t="s">
        <v>87</v>
      </c>
      <c r="Q83" s="206" t="s">
        <v>86</v>
      </c>
      <c r="R83" s="289" t="s">
        <v>25</v>
      </c>
      <c r="S83" s="199" t="s">
        <v>151</v>
      </c>
      <c r="T83" s="202" t="s">
        <v>144</v>
      </c>
    </row>
    <row r="84" spans="1:20" s="18" customFormat="1" ht="21" customHeight="1" x14ac:dyDescent="0.15">
      <c r="A84" s="233"/>
      <c r="B84" s="260"/>
      <c r="C84" s="228"/>
      <c r="D84" s="240"/>
      <c r="E84" s="241"/>
      <c r="F84" s="242"/>
      <c r="G84" s="263"/>
      <c r="H84" s="263"/>
      <c r="I84" s="265"/>
      <c r="J84" s="265"/>
      <c r="K84" s="111">
        <v>84.890299999999996</v>
      </c>
      <c r="L84" s="35">
        <v>114</v>
      </c>
      <c r="M84" s="44">
        <v>0</v>
      </c>
      <c r="N84" s="142">
        <v>0</v>
      </c>
      <c r="O84" s="285"/>
      <c r="P84" s="207"/>
      <c r="Q84" s="207"/>
      <c r="R84" s="290"/>
      <c r="S84" s="200"/>
      <c r="T84" s="203"/>
    </row>
    <row r="85" spans="1:20" s="18" customFormat="1" ht="21" customHeight="1" x14ac:dyDescent="0.15">
      <c r="A85" s="233"/>
      <c r="B85" s="260"/>
      <c r="C85" s="229"/>
      <c r="D85" s="243"/>
      <c r="E85" s="244"/>
      <c r="F85" s="245"/>
      <c r="G85" s="61" t="s">
        <v>47</v>
      </c>
      <c r="H85" s="62"/>
      <c r="I85" s="62"/>
      <c r="J85" s="62"/>
      <c r="K85" s="101"/>
      <c r="L85" s="48">
        <v>665</v>
      </c>
      <c r="M85" s="57">
        <f>SUM(M83:M84)</f>
        <v>24</v>
      </c>
      <c r="N85" s="57">
        <f>SUM(N83:N84)</f>
        <v>24</v>
      </c>
      <c r="O85" s="286"/>
      <c r="P85" s="208"/>
      <c r="Q85" s="208"/>
      <c r="R85" s="291"/>
      <c r="S85" s="201"/>
      <c r="T85" s="204"/>
    </row>
    <row r="86" spans="1:20" s="18" customFormat="1" ht="21" customHeight="1" x14ac:dyDescent="0.15">
      <c r="A86" s="233"/>
      <c r="B86" s="260"/>
      <c r="C86" s="227" t="s">
        <v>117</v>
      </c>
      <c r="D86" s="237" t="s">
        <v>281</v>
      </c>
      <c r="E86" s="238"/>
      <c r="F86" s="239"/>
      <c r="G86" s="262" t="s">
        <v>118</v>
      </c>
      <c r="H86" s="262" t="s">
        <v>118</v>
      </c>
      <c r="I86" s="264" t="s">
        <v>49</v>
      </c>
      <c r="J86" s="264" t="s">
        <v>50</v>
      </c>
      <c r="K86" s="109">
        <v>84.825199999999995</v>
      </c>
      <c r="L86" s="35">
        <v>37</v>
      </c>
      <c r="M86" s="44">
        <v>6</v>
      </c>
      <c r="N86" s="142">
        <v>6</v>
      </c>
      <c r="O86" s="284" t="s">
        <v>225</v>
      </c>
      <c r="P86" s="206" t="s">
        <v>119</v>
      </c>
      <c r="Q86" s="206" t="s">
        <v>120</v>
      </c>
      <c r="R86" s="289" t="s">
        <v>89</v>
      </c>
      <c r="S86" s="199" t="s">
        <v>152</v>
      </c>
      <c r="T86" s="202" t="s">
        <v>145</v>
      </c>
    </row>
    <row r="87" spans="1:20" s="18" customFormat="1" ht="21" customHeight="1" x14ac:dyDescent="0.15">
      <c r="A87" s="233"/>
      <c r="B87" s="260"/>
      <c r="C87" s="228"/>
      <c r="D87" s="240"/>
      <c r="E87" s="241"/>
      <c r="F87" s="242"/>
      <c r="G87" s="266"/>
      <c r="H87" s="266"/>
      <c r="I87" s="292"/>
      <c r="J87" s="292"/>
      <c r="K87" s="109">
        <v>84.995699999999999</v>
      </c>
      <c r="L87" s="35">
        <v>93</v>
      </c>
      <c r="M87" s="44">
        <v>14</v>
      </c>
      <c r="N87" s="142">
        <v>14</v>
      </c>
      <c r="O87" s="285"/>
      <c r="P87" s="207"/>
      <c r="Q87" s="207"/>
      <c r="R87" s="290"/>
      <c r="S87" s="200"/>
      <c r="T87" s="203"/>
    </row>
    <row r="88" spans="1:20" s="18" customFormat="1" ht="21" customHeight="1" x14ac:dyDescent="0.15">
      <c r="A88" s="233"/>
      <c r="B88" s="260"/>
      <c r="C88" s="228"/>
      <c r="D88" s="240"/>
      <c r="E88" s="241"/>
      <c r="F88" s="242"/>
      <c r="G88" s="263"/>
      <c r="H88" s="263"/>
      <c r="I88" s="265"/>
      <c r="J88" s="265"/>
      <c r="K88" s="109">
        <v>84.991100000000003</v>
      </c>
      <c r="L88" s="35">
        <v>180</v>
      </c>
      <c r="M88" s="44">
        <v>8</v>
      </c>
      <c r="N88" s="142">
        <v>8</v>
      </c>
      <c r="O88" s="285"/>
      <c r="P88" s="207"/>
      <c r="Q88" s="207"/>
      <c r="R88" s="290"/>
      <c r="S88" s="200"/>
      <c r="T88" s="203"/>
    </row>
    <row r="89" spans="1:20" s="18" customFormat="1" ht="21" customHeight="1" x14ac:dyDescent="0.15">
      <c r="A89" s="233"/>
      <c r="B89" s="260"/>
      <c r="C89" s="229"/>
      <c r="D89" s="243"/>
      <c r="E89" s="244"/>
      <c r="F89" s="245"/>
      <c r="G89" s="63" t="s">
        <v>47</v>
      </c>
      <c r="H89" s="64"/>
      <c r="I89" s="64"/>
      <c r="J89" s="64"/>
      <c r="K89" s="104"/>
      <c r="L89" s="48">
        <v>310</v>
      </c>
      <c r="M89" s="57">
        <f>SUM(M86:M88)</f>
        <v>28</v>
      </c>
      <c r="N89" s="57">
        <f>SUM(N86:N88)</f>
        <v>28</v>
      </c>
      <c r="O89" s="286"/>
      <c r="P89" s="208"/>
      <c r="Q89" s="208"/>
      <c r="R89" s="291"/>
      <c r="S89" s="201"/>
      <c r="T89" s="204"/>
    </row>
    <row r="90" spans="1:20" s="17" customFormat="1" ht="21" customHeight="1" x14ac:dyDescent="0.15">
      <c r="A90" s="233"/>
      <c r="B90" s="260"/>
      <c r="C90" s="227" t="s">
        <v>206</v>
      </c>
      <c r="D90" s="248" t="s">
        <v>281</v>
      </c>
      <c r="E90" s="249"/>
      <c r="F90" s="250"/>
      <c r="G90" s="257" t="s">
        <v>207</v>
      </c>
      <c r="H90" s="257" t="s">
        <v>207</v>
      </c>
      <c r="I90" s="257" t="s">
        <v>208</v>
      </c>
      <c r="J90" s="257" t="s">
        <v>209</v>
      </c>
      <c r="K90" s="110">
        <v>131.37</v>
      </c>
      <c r="L90" s="32">
        <v>36</v>
      </c>
      <c r="M90" s="44">
        <v>1</v>
      </c>
      <c r="N90" s="142">
        <v>1</v>
      </c>
      <c r="O90" s="284" t="s">
        <v>224</v>
      </c>
      <c r="P90" s="358" t="s">
        <v>222</v>
      </c>
      <c r="Q90" s="206" t="s">
        <v>210</v>
      </c>
      <c r="R90" s="209" t="s">
        <v>211</v>
      </c>
      <c r="S90" s="206" t="s">
        <v>212</v>
      </c>
      <c r="T90" s="212" t="s">
        <v>213</v>
      </c>
    </row>
    <row r="91" spans="1:20" s="17" customFormat="1" ht="21" customHeight="1" x14ac:dyDescent="0.15">
      <c r="A91" s="233"/>
      <c r="B91" s="260"/>
      <c r="C91" s="228"/>
      <c r="D91" s="251"/>
      <c r="E91" s="252"/>
      <c r="F91" s="253"/>
      <c r="G91" s="258"/>
      <c r="H91" s="258"/>
      <c r="I91" s="258"/>
      <c r="J91" s="258"/>
      <c r="K91" s="110">
        <v>127.01</v>
      </c>
      <c r="L91" s="32">
        <v>36</v>
      </c>
      <c r="M91" s="44">
        <v>0</v>
      </c>
      <c r="N91" s="142">
        <v>0</v>
      </c>
      <c r="O91" s="285"/>
      <c r="P91" s="359"/>
      <c r="Q91" s="207"/>
      <c r="R91" s="210"/>
      <c r="S91" s="207"/>
      <c r="T91" s="213"/>
    </row>
    <row r="92" spans="1:20" s="17" customFormat="1" ht="21" customHeight="1" x14ac:dyDescent="0.15">
      <c r="A92" s="233"/>
      <c r="B92" s="260"/>
      <c r="C92" s="228"/>
      <c r="D92" s="251"/>
      <c r="E92" s="252"/>
      <c r="F92" s="253"/>
      <c r="G92" s="258"/>
      <c r="H92" s="258"/>
      <c r="I92" s="258"/>
      <c r="J92" s="258"/>
      <c r="K92" s="110">
        <v>128.19</v>
      </c>
      <c r="L92" s="32">
        <v>36</v>
      </c>
      <c r="M92" s="44">
        <v>0</v>
      </c>
      <c r="N92" s="142">
        <v>0</v>
      </c>
      <c r="O92" s="285"/>
      <c r="P92" s="359"/>
      <c r="Q92" s="207"/>
      <c r="R92" s="210"/>
      <c r="S92" s="207"/>
      <c r="T92" s="213"/>
    </row>
    <row r="93" spans="1:20" s="17" customFormat="1" ht="21" customHeight="1" x14ac:dyDescent="0.15">
      <c r="A93" s="233"/>
      <c r="B93" s="260"/>
      <c r="C93" s="228"/>
      <c r="D93" s="251"/>
      <c r="E93" s="252"/>
      <c r="F93" s="253"/>
      <c r="G93" s="259"/>
      <c r="H93" s="259"/>
      <c r="I93" s="259"/>
      <c r="J93" s="259"/>
      <c r="K93" s="110">
        <v>119.38</v>
      </c>
      <c r="L93" s="32">
        <v>36</v>
      </c>
      <c r="M93" s="44">
        <v>0</v>
      </c>
      <c r="N93" s="142">
        <v>0</v>
      </c>
      <c r="O93" s="285"/>
      <c r="P93" s="359"/>
      <c r="Q93" s="207"/>
      <c r="R93" s="210"/>
      <c r="S93" s="207"/>
      <c r="T93" s="213"/>
    </row>
    <row r="94" spans="1:20" s="17" customFormat="1" ht="21" customHeight="1" x14ac:dyDescent="0.15">
      <c r="A94" s="233"/>
      <c r="B94" s="261"/>
      <c r="C94" s="229"/>
      <c r="D94" s="254"/>
      <c r="E94" s="255"/>
      <c r="F94" s="256"/>
      <c r="G94" s="45" t="s">
        <v>214</v>
      </c>
      <c r="H94" s="46"/>
      <c r="I94" s="47"/>
      <c r="J94" s="47"/>
      <c r="K94" s="97"/>
      <c r="L94" s="48">
        <f>SUM(L90:L93)</f>
        <v>144</v>
      </c>
      <c r="M94" s="57">
        <f>SUM(M90:M93)</f>
        <v>1</v>
      </c>
      <c r="N94" s="57">
        <f>SUM(N90:N93)</f>
        <v>1</v>
      </c>
      <c r="O94" s="286"/>
      <c r="P94" s="360"/>
      <c r="Q94" s="208"/>
      <c r="R94" s="211"/>
      <c r="S94" s="208"/>
      <c r="T94" s="214"/>
    </row>
    <row r="95" spans="1:20" s="18" customFormat="1" ht="21" customHeight="1" x14ac:dyDescent="0.15">
      <c r="A95" s="233"/>
      <c r="B95" s="182" t="s">
        <v>27</v>
      </c>
      <c r="C95" s="183"/>
      <c r="D95" s="183"/>
      <c r="E95" s="183"/>
      <c r="F95" s="183"/>
      <c r="G95" s="183"/>
      <c r="H95" s="183"/>
      <c r="I95" s="183"/>
      <c r="J95" s="183"/>
      <c r="K95" s="184"/>
      <c r="L95" s="78">
        <f>L85+L89+L94</f>
        <v>1119</v>
      </c>
      <c r="M95" s="78">
        <f t="shared" ref="M95:N95" si="7">M85+M89+M94</f>
        <v>53</v>
      </c>
      <c r="N95" s="78">
        <f t="shared" si="7"/>
        <v>53</v>
      </c>
      <c r="O95" s="79" t="s">
        <v>223</v>
      </c>
      <c r="P95" s="80"/>
      <c r="Q95" s="80"/>
      <c r="R95" s="81"/>
      <c r="S95" s="80"/>
      <c r="T95" s="82"/>
    </row>
    <row r="96" spans="1:20" s="17" customFormat="1" x14ac:dyDescent="0.15">
      <c r="A96" s="21"/>
      <c r="B96" s="21"/>
      <c r="C96" s="22"/>
      <c r="D96" s="23"/>
      <c r="E96" s="23"/>
      <c r="F96" s="23"/>
      <c r="G96" s="23"/>
      <c r="H96" s="23"/>
      <c r="I96" s="23"/>
      <c r="J96" s="23"/>
      <c r="K96" s="106"/>
      <c r="L96" s="24"/>
      <c r="M96" s="24"/>
      <c r="N96" s="24"/>
      <c r="O96" s="25"/>
      <c r="P96" s="25"/>
      <c r="Q96" s="25"/>
      <c r="R96" s="25"/>
      <c r="S96" s="25"/>
      <c r="T96" s="25"/>
    </row>
    <row r="97" spans="1:21" s="116" customFormat="1" x14ac:dyDescent="0.15"/>
    <row r="98" spans="1:21" s="116" customFormat="1" ht="0.75" customHeight="1" x14ac:dyDescent="0.15">
      <c r="A98" s="231" t="s">
        <v>227</v>
      </c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</row>
    <row r="99" spans="1:21" s="116" customFormat="1" x14ac:dyDescent="0.15">
      <c r="A99" s="232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</row>
    <row r="100" spans="1:21" s="116" customFormat="1" x14ac:dyDescent="0.15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</row>
    <row r="101" spans="1:21" s="116" customFormat="1" x14ac:dyDescent="0.15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</row>
    <row r="102" spans="1:21" s="116" customFormat="1" x14ac:dyDescent="0.15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</row>
    <row r="103" spans="1:21" s="116" customFormat="1" x14ac:dyDescent="0.15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</row>
    <row r="104" spans="1:21" s="116" customFormat="1" x14ac:dyDescent="0.15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</row>
    <row r="105" spans="1:21" s="116" customFormat="1" x14ac:dyDescent="0.15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</row>
    <row r="106" spans="1:21" s="116" customFormat="1" x14ac:dyDescent="0.15"/>
    <row r="107" spans="1:21" x14ac:dyDescent="0.15">
      <c r="A107" s="21"/>
      <c r="B107" s="21"/>
      <c r="C107" s="22"/>
      <c r="D107" s="23"/>
      <c r="E107" s="23"/>
      <c r="F107" s="23"/>
      <c r="G107" s="23"/>
      <c r="H107" s="23"/>
      <c r="I107" s="23"/>
      <c r="J107" s="23"/>
      <c r="K107" s="106"/>
      <c r="L107" s="24"/>
      <c r="M107" s="24"/>
      <c r="N107" s="24"/>
      <c r="O107" s="25"/>
      <c r="P107" s="25"/>
      <c r="Q107" s="25"/>
      <c r="R107" s="25"/>
      <c r="S107" s="25"/>
      <c r="T107" s="25"/>
      <c r="U107" s="17"/>
    </row>
    <row r="108" spans="1:21" x14ac:dyDescent="0.15">
      <c r="A108" s="21"/>
      <c r="B108" s="21"/>
      <c r="C108" s="22"/>
      <c r="D108" s="23"/>
      <c r="E108" s="23"/>
      <c r="F108" s="23"/>
      <c r="G108" s="23"/>
      <c r="H108" s="23"/>
      <c r="I108" s="23"/>
      <c r="J108" s="23"/>
      <c r="K108" s="106"/>
      <c r="L108" s="24"/>
      <c r="M108" s="24"/>
      <c r="N108" s="24"/>
      <c r="O108" s="25"/>
      <c r="P108" s="25"/>
      <c r="Q108" s="25"/>
      <c r="R108" s="25"/>
      <c r="S108" s="25"/>
      <c r="T108" s="25"/>
      <c r="U108" s="17"/>
    </row>
    <row r="109" spans="1:21" x14ac:dyDescent="0.15">
      <c r="A109" s="21"/>
      <c r="B109" s="21"/>
      <c r="C109" s="22"/>
      <c r="D109" s="23"/>
      <c r="E109" s="23"/>
      <c r="F109" s="23"/>
      <c r="G109" s="23"/>
      <c r="H109" s="23"/>
      <c r="I109" s="23"/>
      <c r="J109" s="23"/>
      <c r="K109" s="106"/>
      <c r="L109" s="24"/>
      <c r="M109" s="24"/>
      <c r="N109" s="24"/>
      <c r="O109" s="25"/>
      <c r="P109" s="25"/>
      <c r="Q109" s="25"/>
      <c r="R109" s="25"/>
      <c r="S109" s="25"/>
      <c r="T109" s="25"/>
      <c r="U109" s="17"/>
    </row>
    <row r="110" spans="1:21" x14ac:dyDescent="0.15">
      <c r="A110" s="21"/>
      <c r="B110" s="21"/>
      <c r="C110" s="22"/>
      <c r="D110" s="23"/>
      <c r="E110" s="23"/>
      <c r="F110" s="23"/>
      <c r="G110" s="23"/>
      <c r="H110" s="23"/>
      <c r="I110" s="23"/>
      <c r="J110" s="23"/>
      <c r="K110" s="106"/>
      <c r="L110" s="24"/>
      <c r="M110" s="24"/>
      <c r="N110" s="24"/>
      <c r="O110" s="25"/>
      <c r="P110" s="25"/>
      <c r="Q110" s="25"/>
      <c r="R110" s="25"/>
      <c r="S110" s="25"/>
      <c r="T110" s="25"/>
      <c r="U110" s="17"/>
    </row>
    <row r="111" spans="1:21" x14ac:dyDescent="0.15">
      <c r="A111" s="21"/>
      <c r="B111" s="21"/>
      <c r="C111" s="22"/>
      <c r="D111" s="23"/>
      <c r="E111" s="23"/>
      <c r="F111" s="23"/>
      <c r="G111" s="23"/>
      <c r="H111" s="23"/>
      <c r="I111" s="23"/>
      <c r="J111" s="23"/>
      <c r="K111" s="106"/>
      <c r="L111" s="24"/>
      <c r="M111" s="24"/>
      <c r="N111" s="24"/>
      <c r="O111" s="25"/>
      <c r="P111" s="25"/>
      <c r="Q111" s="25"/>
      <c r="R111" s="25"/>
      <c r="S111" s="25"/>
      <c r="T111" s="25"/>
      <c r="U111" s="17"/>
    </row>
    <row r="112" spans="1:21" x14ac:dyDescent="0.15">
      <c r="A112" s="21"/>
      <c r="B112" s="21"/>
      <c r="C112" s="22"/>
      <c r="D112" s="23"/>
      <c r="E112" s="23"/>
      <c r="F112" s="23"/>
      <c r="G112" s="23"/>
      <c r="H112" s="23"/>
      <c r="I112" s="23"/>
      <c r="J112" s="23"/>
      <c r="K112" s="106"/>
      <c r="L112" s="24"/>
      <c r="M112" s="24"/>
      <c r="N112" s="24"/>
      <c r="O112" s="25"/>
      <c r="P112" s="25"/>
      <c r="Q112" s="25"/>
      <c r="R112" s="25"/>
      <c r="S112" s="25"/>
      <c r="T112" s="25"/>
      <c r="U112" s="17"/>
    </row>
    <row r="113" spans="1:21" x14ac:dyDescent="0.15">
      <c r="A113" s="21"/>
      <c r="B113" s="21"/>
      <c r="C113" s="22"/>
      <c r="D113" s="23"/>
      <c r="E113" s="23"/>
      <c r="F113" s="23"/>
      <c r="G113" s="23"/>
      <c r="H113" s="23"/>
      <c r="I113" s="23"/>
      <c r="J113" s="23"/>
      <c r="K113" s="106"/>
      <c r="L113" s="24"/>
      <c r="M113" s="24"/>
      <c r="N113" s="24"/>
      <c r="O113" s="25"/>
      <c r="P113" s="25"/>
      <c r="Q113" s="25"/>
      <c r="R113" s="25"/>
      <c r="S113" s="25"/>
      <c r="T113" s="25"/>
      <c r="U113" s="17"/>
    </row>
    <row r="114" spans="1:21" x14ac:dyDescent="0.15">
      <c r="A114" s="21"/>
      <c r="B114" s="21"/>
      <c r="C114" s="22"/>
      <c r="D114" s="23"/>
      <c r="E114" s="23"/>
      <c r="F114" s="23"/>
      <c r="G114" s="23"/>
      <c r="H114" s="23"/>
      <c r="I114" s="23"/>
      <c r="J114" s="23"/>
      <c r="K114" s="106"/>
      <c r="L114" s="24"/>
      <c r="M114" s="24"/>
      <c r="N114" s="24"/>
      <c r="O114" s="25"/>
      <c r="P114" s="25"/>
      <c r="Q114" s="25"/>
      <c r="R114" s="25"/>
      <c r="S114" s="25"/>
      <c r="T114" s="25"/>
      <c r="U114" s="17"/>
    </row>
    <row r="115" spans="1:21" x14ac:dyDescent="0.15">
      <c r="A115" s="21"/>
      <c r="B115" s="21"/>
      <c r="C115" s="22"/>
      <c r="D115" s="23"/>
      <c r="E115" s="23"/>
      <c r="F115" s="23"/>
      <c r="G115" s="23"/>
      <c r="H115" s="23"/>
      <c r="I115" s="23"/>
      <c r="J115" s="23"/>
      <c r="K115" s="106"/>
      <c r="L115" s="24"/>
      <c r="M115" s="24"/>
      <c r="N115" s="24"/>
      <c r="O115" s="25"/>
      <c r="P115" s="25"/>
      <c r="Q115" s="25"/>
      <c r="R115" s="25"/>
      <c r="S115" s="25"/>
      <c r="T115" s="25"/>
      <c r="U115" s="17"/>
    </row>
    <row r="116" spans="1:21" x14ac:dyDescent="0.15">
      <c r="A116" s="21"/>
      <c r="B116" s="21"/>
      <c r="C116" s="22"/>
      <c r="D116" s="23"/>
      <c r="E116" s="23"/>
      <c r="F116" s="23"/>
      <c r="G116" s="23"/>
      <c r="H116" s="23"/>
      <c r="I116" s="23"/>
      <c r="J116" s="23"/>
      <c r="K116" s="106"/>
      <c r="L116" s="24"/>
      <c r="M116" s="24"/>
      <c r="N116" s="24"/>
      <c r="O116" s="25"/>
      <c r="P116" s="25"/>
      <c r="Q116" s="25"/>
      <c r="R116" s="25"/>
      <c r="S116" s="25"/>
      <c r="T116" s="25"/>
      <c r="U116" s="17"/>
    </row>
    <row r="117" spans="1:21" x14ac:dyDescent="0.15">
      <c r="A117" s="21"/>
      <c r="B117" s="21"/>
      <c r="C117" s="22"/>
      <c r="D117" s="23"/>
      <c r="E117" s="23"/>
      <c r="F117" s="23"/>
      <c r="G117" s="23"/>
      <c r="H117" s="23"/>
      <c r="I117" s="23"/>
      <c r="J117" s="23"/>
      <c r="K117" s="106"/>
      <c r="L117" s="24"/>
      <c r="M117" s="24"/>
      <c r="N117" s="24"/>
      <c r="O117" s="25"/>
      <c r="P117" s="25"/>
      <c r="Q117" s="25"/>
      <c r="R117" s="25"/>
      <c r="S117" s="25"/>
      <c r="T117" s="25"/>
      <c r="U117" s="17"/>
    </row>
    <row r="118" spans="1:21" x14ac:dyDescent="0.15">
      <c r="A118" s="21"/>
      <c r="B118" s="21"/>
      <c r="C118" s="22"/>
      <c r="D118" s="23"/>
      <c r="E118" s="23"/>
      <c r="F118" s="23"/>
      <c r="G118" s="23"/>
      <c r="H118" s="23"/>
      <c r="I118" s="23"/>
      <c r="J118" s="23"/>
      <c r="K118" s="106"/>
      <c r="L118" s="24"/>
      <c r="M118" s="24"/>
      <c r="N118" s="24"/>
      <c r="O118" s="25"/>
      <c r="P118" s="25"/>
      <c r="Q118" s="25"/>
      <c r="R118" s="25"/>
      <c r="S118" s="25"/>
      <c r="T118" s="25"/>
      <c r="U118" s="17"/>
    </row>
    <row r="119" spans="1:21" x14ac:dyDescent="0.15">
      <c r="A119" s="21"/>
      <c r="B119" s="21"/>
      <c r="C119" s="22"/>
      <c r="D119" s="23"/>
      <c r="E119" s="23"/>
      <c r="F119" s="23"/>
      <c r="G119" s="23"/>
      <c r="H119" s="23"/>
      <c r="I119" s="23"/>
      <c r="J119" s="23"/>
      <c r="K119" s="106"/>
      <c r="L119" s="24"/>
      <c r="M119" s="24"/>
      <c r="N119" s="24"/>
      <c r="O119" s="25"/>
      <c r="P119" s="25"/>
      <c r="Q119" s="25"/>
      <c r="R119" s="25"/>
      <c r="S119" s="25"/>
      <c r="T119" s="25"/>
      <c r="U119" s="17"/>
    </row>
    <row r="120" spans="1:21" x14ac:dyDescent="0.15">
      <c r="A120" s="21"/>
      <c r="B120" s="21"/>
      <c r="C120" s="22"/>
      <c r="D120" s="23"/>
      <c r="E120" s="23"/>
      <c r="F120" s="23"/>
      <c r="G120" s="23"/>
      <c r="H120" s="23"/>
      <c r="I120" s="23"/>
      <c r="J120" s="23"/>
      <c r="K120" s="106"/>
      <c r="L120" s="24"/>
      <c r="M120" s="24"/>
      <c r="N120" s="24"/>
      <c r="O120" s="25"/>
      <c r="P120" s="25"/>
      <c r="Q120" s="25"/>
      <c r="R120" s="25"/>
      <c r="S120" s="25"/>
      <c r="T120" s="25"/>
      <c r="U120" s="17"/>
    </row>
    <row r="121" spans="1:21" x14ac:dyDescent="0.15">
      <c r="A121" s="21"/>
      <c r="B121" s="21"/>
      <c r="C121" s="22"/>
      <c r="D121" s="23"/>
      <c r="E121" s="23"/>
      <c r="F121" s="23"/>
      <c r="G121" s="23"/>
      <c r="H121" s="23"/>
      <c r="I121" s="23"/>
      <c r="J121" s="23"/>
      <c r="K121" s="106"/>
      <c r="L121" s="24"/>
      <c r="M121" s="24"/>
      <c r="N121" s="24"/>
      <c r="O121" s="25"/>
      <c r="P121" s="25"/>
      <c r="Q121" s="25"/>
      <c r="R121" s="25"/>
      <c r="S121" s="25"/>
      <c r="T121" s="25"/>
      <c r="U121" s="17"/>
    </row>
    <row r="122" spans="1:21" x14ac:dyDescent="0.15">
      <c r="A122" s="21"/>
      <c r="B122" s="21"/>
      <c r="C122" s="22"/>
      <c r="D122" s="23"/>
      <c r="E122" s="23"/>
      <c r="F122" s="23"/>
      <c r="G122" s="23"/>
      <c r="H122" s="23"/>
      <c r="I122" s="23"/>
      <c r="J122" s="23"/>
      <c r="K122" s="106"/>
      <c r="L122" s="24"/>
      <c r="M122" s="24"/>
      <c r="N122" s="24"/>
      <c r="O122" s="25"/>
      <c r="P122" s="25"/>
      <c r="Q122" s="25"/>
      <c r="R122" s="25"/>
      <c r="S122" s="25"/>
      <c r="T122" s="25"/>
      <c r="U122" s="17"/>
    </row>
    <row r="123" spans="1:21" x14ac:dyDescent="0.15">
      <c r="A123" s="21"/>
      <c r="B123" s="21"/>
      <c r="C123" s="22"/>
      <c r="D123" s="23"/>
      <c r="E123" s="23"/>
      <c r="F123" s="23"/>
      <c r="G123" s="23"/>
      <c r="H123" s="23"/>
      <c r="I123" s="23"/>
      <c r="J123" s="23"/>
      <c r="K123" s="106"/>
      <c r="L123" s="24"/>
      <c r="M123" s="24"/>
      <c r="N123" s="24"/>
      <c r="O123" s="25"/>
      <c r="P123" s="25"/>
      <c r="Q123" s="25"/>
      <c r="R123" s="25"/>
      <c r="S123" s="25"/>
      <c r="T123" s="25"/>
      <c r="U123" s="17"/>
    </row>
    <row r="124" spans="1:21" x14ac:dyDescent="0.15">
      <c r="A124" s="21"/>
      <c r="B124" s="21"/>
      <c r="C124" s="22"/>
      <c r="D124" s="23"/>
      <c r="E124" s="23"/>
      <c r="F124" s="23"/>
      <c r="G124" s="23"/>
      <c r="H124" s="23"/>
      <c r="I124" s="23"/>
      <c r="J124" s="23"/>
      <c r="K124" s="106"/>
      <c r="L124" s="24"/>
      <c r="M124" s="24"/>
      <c r="N124" s="24"/>
      <c r="O124" s="25"/>
      <c r="P124" s="25"/>
      <c r="Q124" s="25"/>
      <c r="R124" s="25"/>
      <c r="S124" s="25"/>
      <c r="T124" s="25"/>
      <c r="U124" s="17"/>
    </row>
    <row r="125" spans="1:21" x14ac:dyDescent="0.15">
      <c r="A125" s="21"/>
      <c r="B125" s="21"/>
      <c r="C125" s="22"/>
      <c r="D125" s="23"/>
      <c r="E125" s="23"/>
      <c r="F125" s="23"/>
      <c r="G125" s="23"/>
      <c r="H125" s="23"/>
      <c r="I125" s="23"/>
      <c r="J125" s="23"/>
      <c r="K125" s="106"/>
      <c r="L125" s="24"/>
      <c r="M125" s="24"/>
      <c r="N125" s="24"/>
      <c r="O125" s="25"/>
      <c r="P125" s="25"/>
      <c r="Q125" s="25"/>
      <c r="R125" s="25"/>
      <c r="S125" s="25"/>
      <c r="T125" s="25"/>
      <c r="U125" s="17"/>
    </row>
    <row r="126" spans="1:21" x14ac:dyDescent="0.15">
      <c r="A126" s="21"/>
      <c r="B126" s="21"/>
      <c r="C126" s="22"/>
      <c r="D126" s="23"/>
      <c r="E126" s="23"/>
      <c r="F126" s="23"/>
      <c r="G126" s="23"/>
      <c r="H126" s="23"/>
      <c r="I126" s="23"/>
      <c r="J126" s="23"/>
      <c r="K126" s="106"/>
      <c r="L126" s="24"/>
      <c r="M126" s="24"/>
      <c r="N126" s="24"/>
      <c r="O126" s="25"/>
      <c r="P126" s="25"/>
      <c r="Q126" s="25"/>
      <c r="R126" s="25"/>
      <c r="S126" s="25"/>
      <c r="T126" s="25"/>
      <c r="U126" s="17"/>
    </row>
    <row r="127" spans="1:21" x14ac:dyDescent="0.15">
      <c r="A127" s="21"/>
      <c r="B127" s="21"/>
      <c r="C127" s="22"/>
      <c r="D127" s="23"/>
      <c r="E127" s="23"/>
      <c r="F127" s="23"/>
      <c r="G127" s="23"/>
      <c r="H127" s="23"/>
      <c r="I127" s="23"/>
      <c r="J127" s="23"/>
      <c r="K127" s="106"/>
      <c r="L127" s="24"/>
      <c r="M127" s="24"/>
      <c r="N127" s="24"/>
      <c r="O127" s="25"/>
      <c r="P127" s="25"/>
      <c r="Q127" s="25"/>
      <c r="R127" s="25"/>
      <c r="S127" s="25"/>
      <c r="T127" s="25"/>
      <c r="U127" s="17"/>
    </row>
    <row r="128" spans="1:21" x14ac:dyDescent="0.15">
      <c r="A128" s="21"/>
      <c r="B128" s="21"/>
      <c r="C128" s="22"/>
      <c r="D128" s="23"/>
      <c r="E128" s="23"/>
      <c r="F128" s="23"/>
      <c r="G128" s="23"/>
      <c r="H128" s="23"/>
      <c r="I128" s="23"/>
      <c r="J128" s="23"/>
      <c r="K128" s="106"/>
      <c r="L128" s="24"/>
      <c r="M128" s="24"/>
      <c r="N128" s="24"/>
      <c r="O128" s="25"/>
      <c r="P128" s="25"/>
      <c r="Q128" s="25"/>
      <c r="R128" s="25"/>
      <c r="S128" s="25"/>
      <c r="T128" s="25"/>
      <c r="U128" s="17"/>
    </row>
    <row r="129" spans="1:21" x14ac:dyDescent="0.15">
      <c r="A129" s="21"/>
      <c r="B129" s="21"/>
      <c r="C129" s="22"/>
      <c r="D129" s="23"/>
      <c r="E129" s="23"/>
      <c r="F129" s="23"/>
      <c r="G129" s="23"/>
      <c r="H129" s="23"/>
      <c r="I129" s="23"/>
      <c r="J129" s="23"/>
      <c r="K129" s="106"/>
      <c r="L129" s="24"/>
      <c r="M129" s="24"/>
      <c r="N129" s="24"/>
      <c r="O129" s="25"/>
      <c r="P129" s="25"/>
      <c r="Q129" s="25"/>
      <c r="R129" s="25"/>
      <c r="S129" s="25"/>
      <c r="T129" s="25"/>
      <c r="U129" s="17"/>
    </row>
    <row r="130" spans="1:21" x14ac:dyDescent="0.15">
      <c r="A130" s="21"/>
      <c r="B130" s="21"/>
      <c r="C130" s="22"/>
      <c r="D130" s="23"/>
      <c r="E130" s="23"/>
      <c r="F130" s="23"/>
      <c r="G130" s="23"/>
      <c r="H130" s="23"/>
      <c r="I130" s="23"/>
      <c r="J130" s="23"/>
      <c r="K130" s="106"/>
      <c r="L130" s="24"/>
      <c r="M130" s="24"/>
      <c r="N130" s="24"/>
      <c r="O130" s="25"/>
      <c r="P130" s="25"/>
      <c r="Q130" s="25"/>
      <c r="R130" s="25"/>
      <c r="S130" s="25"/>
      <c r="T130" s="25"/>
      <c r="U130" s="17"/>
    </row>
    <row r="131" spans="1:21" x14ac:dyDescent="0.15">
      <c r="A131" s="21"/>
      <c r="B131" s="21"/>
      <c r="C131" s="22"/>
      <c r="D131" s="23"/>
      <c r="E131" s="23"/>
      <c r="F131" s="23"/>
      <c r="G131" s="23"/>
      <c r="H131" s="23"/>
      <c r="I131" s="23"/>
      <c r="J131" s="23"/>
      <c r="K131" s="106"/>
      <c r="L131" s="24"/>
      <c r="M131" s="24"/>
      <c r="N131" s="24"/>
      <c r="O131" s="25"/>
      <c r="P131" s="25"/>
      <c r="Q131" s="25"/>
      <c r="R131" s="25"/>
      <c r="S131" s="25"/>
      <c r="T131" s="25"/>
      <c r="U131" s="17"/>
    </row>
    <row r="132" spans="1:21" x14ac:dyDescent="0.15">
      <c r="A132" s="21"/>
      <c r="B132" s="21"/>
      <c r="C132" s="22"/>
      <c r="D132" s="23"/>
      <c r="E132" s="23"/>
      <c r="F132" s="23"/>
      <c r="G132" s="23"/>
      <c r="H132" s="23"/>
      <c r="I132" s="23"/>
      <c r="J132" s="23"/>
      <c r="K132" s="106"/>
      <c r="L132" s="24"/>
      <c r="M132" s="24"/>
      <c r="N132" s="24"/>
      <c r="O132" s="25"/>
      <c r="P132" s="25"/>
      <c r="Q132" s="25"/>
      <c r="R132" s="25"/>
      <c r="S132" s="25"/>
      <c r="T132" s="25"/>
      <c r="U132" s="17"/>
    </row>
    <row r="133" spans="1:21" x14ac:dyDescent="0.15">
      <c r="A133" s="21"/>
      <c r="B133" s="21"/>
      <c r="C133" s="22"/>
      <c r="D133" s="23"/>
      <c r="E133" s="23"/>
      <c r="F133" s="23"/>
      <c r="G133" s="23"/>
      <c r="H133" s="23"/>
      <c r="I133" s="23"/>
      <c r="J133" s="23"/>
      <c r="K133" s="106"/>
      <c r="L133" s="24"/>
      <c r="M133" s="24"/>
      <c r="N133" s="24"/>
      <c r="O133" s="25"/>
      <c r="P133" s="25"/>
      <c r="Q133" s="25"/>
      <c r="R133" s="25"/>
      <c r="S133" s="25"/>
      <c r="T133" s="25"/>
      <c r="U133" s="17"/>
    </row>
    <row r="134" spans="1:21" x14ac:dyDescent="0.15">
      <c r="A134" s="21"/>
      <c r="B134" s="21"/>
      <c r="C134" s="22"/>
      <c r="D134" s="23"/>
      <c r="E134" s="23"/>
      <c r="F134" s="23"/>
      <c r="G134" s="23"/>
      <c r="H134" s="23"/>
      <c r="I134" s="23"/>
      <c r="J134" s="23"/>
      <c r="K134" s="106"/>
      <c r="L134" s="24"/>
      <c r="M134" s="24"/>
      <c r="N134" s="24"/>
      <c r="O134" s="25"/>
      <c r="P134" s="25"/>
      <c r="Q134" s="25"/>
      <c r="R134" s="25"/>
      <c r="S134" s="25"/>
      <c r="T134" s="25"/>
      <c r="U134" s="17"/>
    </row>
    <row r="135" spans="1:21" x14ac:dyDescent="0.15">
      <c r="A135" s="21"/>
      <c r="B135" s="21"/>
      <c r="C135" s="22"/>
      <c r="D135" s="23"/>
      <c r="E135" s="23"/>
      <c r="F135" s="23"/>
      <c r="G135" s="23"/>
      <c r="H135" s="23"/>
      <c r="I135" s="23"/>
      <c r="J135" s="23"/>
      <c r="K135" s="106"/>
      <c r="L135" s="24"/>
      <c r="M135" s="24"/>
      <c r="N135" s="24"/>
      <c r="O135" s="25"/>
      <c r="P135" s="25"/>
      <c r="Q135" s="25"/>
      <c r="R135" s="25"/>
      <c r="S135" s="25"/>
      <c r="T135" s="25"/>
      <c r="U135" s="17"/>
    </row>
    <row r="136" spans="1:21" x14ac:dyDescent="0.15">
      <c r="A136" s="21"/>
      <c r="B136" s="21"/>
      <c r="C136" s="22"/>
      <c r="D136" s="23"/>
      <c r="E136" s="23"/>
      <c r="F136" s="23"/>
      <c r="G136" s="23"/>
      <c r="H136" s="23"/>
      <c r="I136" s="23"/>
      <c r="J136" s="23"/>
      <c r="K136" s="106"/>
      <c r="L136" s="24"/>
      <c r="M136" s="24"/>
      <c r="N136" s="24"/>
      <c r="O136" s="25"/>
      <c r="P136" s="25"/>
      <c r="Q136" s="25"/>
      <c r="R136" s="25"/>
      <c r="S136" s="25"/>
      <c r="T136" s="25"/>
      <c r="U136" s="17"/>
    </row>
    <row r="137" spans="1:21" x14ac:dyDescent="0.15">
      <c r="A137" s="21"/>
      <c r="B137" s="21"/>
      <c r="C137" s="22"/>
      <c r="D137" s="23"/>
      <c r="E137" s="23"/>
      <c r="F137" s="23"/>
      <c r="G137" s="23"/>
      <c r="H137" s="23"/>
      <c r="I137" s="23"/>
      <c r="J137" s="23"/>
      <c r="K137" s="106"/>
      <c r="L137" s="24"/>
      <c r="M137" s="24"/>
      <c r="N137" s="24"/>
      <c r="O137" s="25"/>
      <c r="P137" s="25"/>
      <c r="Q137" s="25"/>
      <c r="R137" s="25"/>
      <c r="S137" s="25"/>
      <c r="T137" s="25"/>
      <c r="U137" s="17"/>
    </row>
    <row r="138" spans="1:21" x14ac:dyDescent="0.15">
      <c r="A138" s="21"/>
      <c r="B138" s="21"/>
      <c r="C138" s="22"/>
      <c r="D138" s="23"/>
      <c r="E138" s="23"/>
      <c r="F138" s="23"/>
      <c r="G138" s="23"/>
      <c r="H138" s="23"/>
      <c r="I138" s="23"/>
      <c r="J138" s="23"/>
      <c r="K138" s="106"/>
      <c r="L138" s="24"/>
      <c r="M138" s="24"/>
      <c r="N138" s="24"/>
      <c r="O138" s="25"/>
      <c r="P138" s="25"/>
      <c r="Q138" s="25"/>
      <c r="R138" s="25"/>
      <c r="S138" s="25"/>
      <c r="T138" s="25"/>
      <c r="U138" s="17"/>
    </row>
    <row r="139" spans="1:21" x14ac:dyDescent="0.15">
      <c r="A139" s="21"/>
      <c r="B139" s="21"/>
      <c r="C139" s="22"/>
      <c r="D139" s="23"/>
      <c r="E139" s="23"/>
      <c r="F139" s="23"/>
      <c r="G139" s="23"/>
      <c r="H139" s="23"/>
      <c r="I139" s="23"/>
      <c r="J139" s="23"/>
      <c r="K139" s="106"/>
      <c r="L139" s="24"/>
      <c r="M139" s="24"/>
      <c r="N139" s="24"/>
      <c r="O139" s="25"/>
      <c r="P139" s="25"/>
      <c r="Q139" s="25"/>
      <c r="R139" s="25"/>
      <c r="S139" s="25"/>
      <c r="T139" s="25"/>
      <c r="U139" s="17"/>
    </row>
    <row r="140" spans="1:21" x14ac:dyDescent="0.15">
      <c r="A140" s="21"/>
      <c r="B140" s="21"/>
      <c r="C140" s="22"/>
      <c r="D140" s="23"/>
      <c r="E140" s="23"/>
      <c r="F140" s="23"/>
      <c r="G140" s="23"/>
      <c r="H140" s="23"/>
      <c r="I140" s="23"/>
      <c r="J140" s="23"/>
      <c r="K140" s="106"/>
      <c r="L140" s="24"/>
      <c r="M140" s="24"/>
      <c r="N140" s="24"/>
      <c r="O140" s="25"/>
      <c r="P140" s="25"/>
      <c r="Q140" s="25"/>
      <c r="R140" s="25"/>
      <c r="S140" s="25"/>
      <c r="T140" s="25"/>
      <c r="U140" s="17"/>
    </row>
    <row r="141" spans="1:21" x14ac:dyDescent="0.15">
      <c r="A141" s="21"/>
      <c r="B141" s="21"/>
      <c r="C141" s="22"/>
      <c r="D141" s="23"/>
      <c r="E141" s="23"/>
      <c r="F141" s="23"/>
      <c r="G141" s="23"/>
      <c r="H141" s="23"/>
      <c r="I141" s="23"/>
      <c r="J141" s="23"/>
      <c r="K141" s="106"/>
      <c r="L141" s="24"/>
      <c r="M141" s="24"/>
      <c r="N141" s="24"/>
      <c r="O141" s="25"/>
      <c r="P141" s="25"/>
      <c r="Q141" s="25"/>
      <c r="R141" s="25"/>
      <c r="S141" s="25"/>
      <c r="T141" s="25"/>
      <c r="U141" s="17"/>
    </row>
    <row r="142" spans="1:21" x14ac:dyDescent="0.15">
      <c r="A142" s="21"/>
      <c r="B142" s="21"/>
      <c r="C142" s="22"/>
      <c r="D142" s="23"/>
      <c r="E142" s="23"/>
      <c r="F142" s="23"/>
      <c r="G142" s="23"/>
      <c r="H142" s="23"/>
      <c r="I142" s="23"/>
      <c r="J142" s="23"/>
      <c r="K142" s="106"/>
      <c r="L142" s="24"/>
      <c r="M142" s="24"/>
      <c r="N142" s="24"/>
      <c r="O142" s="25"/>
      <c r="P142" s="25"/>
      <c r="Q142" s="25"/>
      <c r="R142" s="25"/>
      <c r="S142" s="25"/>
      <c r="T142" s="25"/>
      <c r="U142" s="17"/>
    </row>
    <row r="143" spans="1:21" x14ac:dyDescent="0.15">
      <c r="A143" s="21"/>
      <c r="B143" s="21"/>
      <c r="C143" s="22"/>
      <c r="D143" s="23"/>
      <c r="E143" s="23"/>
      <c r="F143" s="23"/>
      <c r="G143" s="23"/>
      <c r="H143" s="23"/>
      <c r="I143" s="23"/>
      <c r="J143" s="23"/>
      <c r="K143" s="106"/>
      <c r="L143" s="24"/>
      <c r="M143" s="24"/>
      <c r="N143" s="24"/>
      <c r="O143" s="25"/>
      <c r="P143" s="25"/>
      <c r="Q143" s="25"/>
      <c r="R143" s="25"/>
      <c r="S143" s="25"/>
      <c r="T143" s="25"/>
      <c r="U143" s="17"/>
    </row>
    <row r="144" spans="1:21" x14ac:dyDescent="0.15">
      <c r="A144" s="21"/>
      <c r="B144" s="21"/>
      <c r="C144" s="22"/>
      <c r="D144" s="23"/>
      <c r="E144" s="23"/>
      <c r="F144" s="23"/>
      <c r="G144" s="23"/>
      <c r="H144" s="23"/>
      <c r="I144" s="23"/>
      <c r="J144" s="23"/>
      <c r="K144" s="106"/>
      <c r="L144" s="24"/>
      <c r="M144" s="24"/>
      <c r="N144" s="24"/>
      <c r="O144" s="25"/>
      <c r="P144" s="25"/>
      <c r="Q144" s="25"/>
      <c r="R144" s="25"/>
      <c r="S144" s="25"/>
      <c r="T144" s="25"/>
      <c r="U144" s="17"/>
    </row>
    <row r="145" spans="1:21" x14ac:dyDescent="0.15">
      <c r="A145" s="21"/>
      <c r="B145" s="21"/>
      <c r="C145" s="22"/>
      <c r="D145" s="23"/>
      <c r="E145" s="23"/>
      <c r="F145" s="23"/>
      <c r="G145" s="23"/>
      <c r="H145" s="23"/>
      <c r="I145" s="23"/>
      <c r="J145" s="23"/>
      <c r="K145" s="106"/>
      <c r="L145" s="24"/>
      <c r="M145" s="24"/>
      <c r="N145" s="24"/>
      <c r="O145" s="25"/>
      <c r="P145" s="25"/>
      <c r="Q145" s="25"/>
      <c r="R145" s="25"/>
      <c r="S145" s="25"/>
      <c r="T145" s="25"/>
      <c r="U145" s="17"/>
    </row>
    <row r="146" spans="1:21" x14ac:dyDescent="0.15">
      <c r="A146" s="21"/>
      <c r="B146" s="21"/>
      <c r="C146" s="22"/>
      <c r="D146" s="23"/>
      <c r="E146" s="23"/>
      <c r="F146" s="23"/>
      <c r="G146" s="23"/>
      <c r="H146" s="23"/>
      <c r="I146" s="23"/>
      <c r="J146" s="23"/>
      <c r="K146" s="106"/>
      <c r="L146" s="24"/>
      <c r="M146" s="24"/>
      <c r="N146" s="24"/>
      <c r="O146" s="25"/>
      <c r="P146" s="25"/>
      <c r="Q146" s="25"/>
      <c r="R146" s="25"/>
      <c r="S146" s="25"/>
      <c r="T146" s="25"/>
      <c r="U146" s="17"/>
    </row>
    <row r="147" spans="1:21" x14ac:dyDescent="0.15">
      <c r="A147" s="21"/>
      <c r="B147" s="21"/>
      <c r="C147" s="22"/>
      <c r="D147" s="23"/>
      <c r="E147" s="23"/>
      <c r="F147" s="23"/>
      <c r="G147" s="23"/>
      <c r="H147" s="23"/>
      <c r="I147" s="23"/>
      <c r="J147" s="23"/>
      <c r="K147" s="106"/>
      <c r="L147" s="24"/>
      <c r="M147" s="24"/>
      <c r="N147" s="24"/>
      <c r="O147" s="25"/>
      <c r="P147" s="25"/>
      <c r="Q147" s="25"/>
      <c r="R147" s="25"/>
      <c r="S147" s="25"/>
      <c r="T147" s="25"/>
      <c r="U147" s="17"/>
    </row>
    <row r="148" spans="1:21" x14ac:dyDescent="0.15">
      <c r="A148" s="21"/>
      <c r="B148" s="21"/>
      <c r="C148" s="22"/>
      <c r="D148" s="23"/>
      <c r="E148" s="23"/>
      <c r="F148" s="23"/>
      <c r="G148" s="23"/>
      <c r="H148" s="23"/>
      <c r="I148" s="23"/>
      <c r="J148" s="23"/>
      <c r="K148" s="106"/>
      <c r="L148" s="24"/>
      <c r="M148" s="24"/>
      <c r="N148" s="24"/>
      <c r="O148" s="25"/>
      <c r="P148" s="25"/>
      <c r="Q148" s="25"/>
      <c r="R148" s="25"/>
      <c r="S148" s="25"/>
      <c r="T148" s="25"/>
      <c r="U148" s="17"/>
    </row>
    <row r="149" spans="1:21" x14ac:dyDescent="0.15">
      <c r="A149" s="21"/>
      <c r="B149" s="21"/>
      <c r="C149" s="22"/>
      <c r="D149" s="23"/>
      <c r="E149" s="23"/>
      <c r="F149" s="23"/>
      <c r="G149" s="23"/>
      <c r="H149" s="23"/>
      <c r="I149" s="23"/>
      <c r="J149" s="23"/>
      <c r="K149" s="106"/>
      <c r="L149" s="24"/>
      <c r="M149" s="24"/>
      <c r="N149" s="24"/>
      <c r="O149" s="25"/>
      <c r="P149" s="25"/>
      <c r="Q149" s="25"/>
      <c r="R149" s="25"/>
      <c r="S149" s="25"/>
      <c r="T149" s="25"/>
      <c r="U149" s="17"/>
    </row>
    <row r="150" spans="1:21" x14ac:dyDescent="0.15">
      <c r="A150" s="21"/>
      <c r="B150" s="21"/>
      <c r="C150" s="22"/>
      <c r="D150" s="23"/>
      <c r="E150" s="23"/>
      <c r="F150" s="23"/>
      <c r="G150" s="23"/>
      <c r="H150" s="23"/>
      <c r="I150" s="23"/>
      <c r="J150" s="23"/>
      <c r="K150" s="106"/>
      <c r="L150" s="24"/>
      <c r="M150" s="24"/>
      <c r="N150" s="24"/>
      <c r="O150" s="25"/>
      <c r="P150" s="25"/>
      <c r="Q150" s="25"/>
      <c r="R150" s="25"/>
      <c r="S150" s="25"/>
      <c r="T150" s="25"/>
      <c r="U150" s="17"/>
    </row>
    <row r="151" spans="1:21" x14ac:dyDescent="0.15">
      <c r="A151" s="21"/>
      <c r="B151" s="21"/>
      <c r="C151" s="22"/>
      <c r="D151" s="23"/>
      <c r="E151" s="23"/>
      <c r="F151" s="23"/>
      <c r="G151" s="23"/>
      <c r="H151" s="23"/>
      <c r="I151" s="23"/>
      <c r="J151" s="23"/>
      <c r="K151" s="106"/>
      <c r="L151" s="24"/>
      <c r="M151" s="24"/>
      <c r="N151" s="24"/>
      <c r="O151" s="25"/>
      <c r="P151" s="25"/>
      <c r="Q151" s="25"/>
      <c r="R151" s="25"/>
      <c r="S151" s="25"/>
      <c r="T151" s="25"/>
      <c r="U151" s="17"/>
    </row>
    <row r="152" spans="1:21" x14ac:dyDescent="0.15">
      <c r="A152" s="21"/>
      <c r="B152" s="21"/>
      <c r="C152" s="22"/>
      <c r="D152" s="23"/>
      <c r="E152" s="23"/>
      <c r="F152" s="23"/>
      <c r="G152" s="23"/>
      <c r="H152" s="23"/>
      <c r="I152" s="23"/>
      <c r="J152" s="23"/>
      <c r="K152" s="106"/>
      <c r="L152" s="24"/>
      <c r="M152" s="24"/>
      <c r="N152" s="24"/>
      <c r="O152" s="25"/>
      <c r="P152" s="25"/>
      <c r="Q152" s="25"/>
      <c r="R152" s="25"/>
      <c r="S152" s="25"/>
      <c r="T152" s="25"/>
      <c r="U152" s="17"/>
    </row>
    <row r="153" spans="1:21" x14ac:dyDescent="0.15">
      <c r="A153" s="21"/>
      <c r="B153" s="21"/>
      <c r="C153" s="22"/>
      <c r="D153" s="23"/>
      <c r="E153" s="23"/>
      <c r="F153" s="23"/>
      <c r="G153" s="23"/>
      <c r="H153" s="23"/>
      <c r="I153" s="23"/>
      <c r="J153" s="23"/>
      <c r="K153" s="106"/>
      <c r="L153" s="24"/>
      <c r="M153" s="24"/>
      <c r="N153" s="24"/>
      <c r="O153" s="25"/>
      <c r="P153" s="25"/>
      <c r="Q153" s="25"/>
      <c r="R153" s="25"/>
      <c r="S153" s="25"/>
      <c r="T153" s="25"/>
      <c r="U153" s="17"/>
    </row>
    <row r="154" spans="1:21" x14ac:dyDescent="0.15">
      <c r="A154" s="21"/>
      <c r="B154" s="21"/>
      <c r="C154" s="22"/>
      <c r="D154" s="23"/>
      <c r="E154" s="23"/>
      <c r="F154" s="23"/>
      <c r="G154" s="23"/>
      <c r="H154" s="23"/>
      <c r="I154" s="23"/>
      <c r="J154" s="23"/>
      <c r="K154" s="106"/>
      <c r="L154" s="24"/>
      <c r="M154" s="24"/>
      <c r="N154" s="24"/>
      <c r="O154" s="25"/>
      <c r="P154" s="25"/>
      <c r="Q154" s="25"/>
      <c r="R154" s="25"/>
      <c r="S154" s="25"/>
      <c r="T154" s="25"/>
      <c r="U154" s="17"/>
    </row>
    <row r="155" spans="1:21" x14ac:dyDescent="0.15">
      <c r="A155" s="21"/>
      <c r="B155" s="21"/>
      <c r="C155" s="22"/>
      <c r="D155" s="23"/>
      <c r="E155" s="23"/>
      <c r="F155" s="23"/>
      <c r="G155" s="23"/>
      <c r="H155" s="23"/>
      <c r="I155" s="23"/>
      <c r="J155" s="23"/>
      <c r="K155" s="106"/>
      <c r="L155" s="24"/>
      <c r="M155" s="24"/>
      <c r="N155" s="24"/>
      <c r="O155" s="25"/>
      <c r="P155" s="25"/>
      <c r="Q155" s="25"/>
      <c r="R155" s="25"/>
      <c r="S155" s="25"/>
      <c r="T155" s="25"/>
      <c r="U155" s="17"/>
    </row>
    <row r="156" spans="1:21" x14ac:dyDescent="0.15">
      <c r="A156" s="21"/>
      <c r="B156" s="21"/>
      <c r="C156" s="22"/>
      <c r="D156" s="23"/>
      <c r="E156" s="23"/>
      <c r="F156" s="23"/>
      <c r="G156" s="23"/>
      <c r="H156" s="23"/>
      <c r="I156" s="23"/>
      <c r="J156" s="23"/>
      <c r="K156" s="106"/>
      <c r="L156" s="24"/>
      <c r="M156" s="24"/>
      <c r="N156" s="24"/>
      <c r="O156" s="25"/>
      <c r="P156" s="25"/>
      <c r="Q156" s="25"/>
      <c r="R156" s="25"/>
      <c r="S156" s="25"/>
      <c r="T156" s="25"/>
      <c r="U156" s="17"/>
    </row>
    <row r="157" spans="1:21" x14ac:dyDescent="0.15">
      <c r="A157" s="21"/>
      <c r="B157" s="21"/>
      <c r="C157" s="22"/>
      <c r="D157" s="23"/>
      <c r="E157" s="23"/>
      <c r="F157" s="23"/>
      <c r="G157" s="23"/>
      <c r="H157" s="23"/>
      <c r="I157" s="23"/>
      <c r="J157" s="23"/>
      <c r="K157" s="106"/>
      <c r="L157" s="24"/>
      <c r="M157" s="24"/>
      <c r="N157" s="24"/>
      <c r="O157" s="25"/>
      <c r="P157" s="25"/>
      <c r="Q157" s="25"/>
      <c r="R157" s="25"/>
      <c r="S157" s="25"/>
      <c r="T157" s="25"/>
      <c r="U157" s="17"/>
    </row>
    <row r="158" spans="1:21" x14ac:dyDescent="0.15">
      <c r="A158" s="21"/>
      <c r="B158" s="21"/>
      <c r="C158" s="22"/>
      <c r="D158" s="23"/>
      <c r="E158" s="23"/>
      <c r="F158" s="23"/>
      <c r="G158" s="23"/>
      <c r="H158" s="23"/>
      <c r="I158" s="23"/>
      <c r="J158" s="23"/>
      <c r="K158" s="106"/>
      <c r="L158" s="24"/>
      <c r="M158" s="24"/>
      <c r="N158" s="24"/>
      <c r="O158" s="25"/>
      <c r="P158" s="25"/>
      <c r="Q158" s="25"/>
      <c r="R158" s="25"/>
      <c r="S158" s="25"/>
      <c r="T158" s="25"/>
      <c r="U158" s="17"/>
    </row>
    <row r="159" spans="1:21" x14ac:dyDescent="0.15">
      <c r="A159" s="21"/>
      <c r="B159" s="21"/>
      <c r="C159" s="22"/>
      <c r="D159" s="23"/>
      <c r="E159" s="23"/>
      <c r="F159" s="23"/>
      <c r="G159" s="23"/>
      <c r="H159" s="23"/>
      <c r="I159" s="23"/>
      <c r="J159" s="23"/>
      <c r="K159" s="106"/>
      <c r="L159" s="24"/>
      <c r="M159" s="24"/>
      <c r="N159" s="24"/>
      <c r="O159" s="25"/>
      <c r="P159" s="25"/>
      <c r="Q159" s="25"/>
      <c r="R159" s="25"/>
      <c r="S159" s="25"/>
      <c r="T159" s="25"/>
      <c r="U159" s="17"/>
    </row>
    <row r="160" spans="1:21" x14ac:dyDescent="0.15">
      <c r="A160" s="21"/>
      <c r="B160" s="21"/>
      <c r="C160" s="22"/>
      <c r="D160" s="23"/>
      <c r="E160" s="23"/>
      <c r="F160" s="23"/>
      <c r="G160" s="23"/>
      <c r="H160" s="23"/>
      <c r="I160" s="23"/>
      <c r="J160" s="23"/>
      <c r="K160" s="106"/>
      <c r="L160" s="24"/>
      <c r="M160" s="24"/>
      <c r="N160" s="24"/>
      <c r="O160" s="25"/>
      <c r="P160" s="25"/>
      <c r="Q160" s="25"/>
      <c r="R160" s="25"/>
      <c r="S160" s="25"/>
      <c r="T160" s="25"/>
      <c r="U160" s="17"/>
    </row>
    <row r="161" spans="1:21" x14ac:dyDescent="0.15">
      <c r="A161" s="21"/>
      <c r="B161" s="21"/>
      <c r="C161" s="22"/>
      <c r="D161" s="23"/>
      <c r="E161" s="23"/>
      <c r="F161" s="23"/>
      <c r="G161" s="23"/>
      <c r="H161" s="23"/>
      <c r="I161" s="23"/>
      <c r="J161" s="23"/>
      <c r="K161" s="106"/>
      <c r="L161" s="24"/>
      <c r="M161" s="24"/>
      <c r="N161" s="24"/>
      <c r="O161" s="25"/>
      <c r="P161" s="25"/>
      <c r="Q161" s="25"/>
      <c r="R161" s="25"/>
      <c r="S161" s="25"/>
      <c r="T161" s="25"/>
      <c r="U161" s="17"/>
    </row>
    <row r="162" spans="1:21" x14ac:dyDescent="0.15">
      <c r="A162" s="21"/>
      <c r="B162" s="21"/>
      <c r="C162" s="22"/>
      <c r="D162" s="23"/>
      <c r="E162" s="23"/>
      <c r="F162" s="23"/>
      <c r="G162" s="23"/>
      <c r="H162" s="23"/>
      <c r="I162" s="23"/>
      <c r="J162" s="23"/>
      <c r="K162" s="106"/>
      <c r="L162" s="24"/>
      <c r="M162" s="24"/>
      <c r="N162" s="24"/>
      <c r="O162" s="25"/>
      <c r="P162" s="25"/>
      <c r="Q162" s="25"/>
      <c r="R162" s="25"/>
      <c r="S162" s="25"/>
      <c r="T162" s="25"/>
      <c r="U162" s="17"/>
    </row>
    <row r="163" spans="1:21" x14ac:dyDescent="0.15">
      <c r="A163" s="21"/>
      <c r="B163" s="21"/>
      <c r="C163" s="22"/>
      <c r="D163" s="23"/>
      <c r="E163" s="23"/>
      <c r="F163" s="23"/>
      <c r="G163" s="23"/>
      <c r="H163" s="23"/>
      <c r="I163" s="23"/>
      <c r="J163" s="23"/>
      <c r="K163" s="106"/>
      <c r="L163" s="24"/>
      <c r="M163" s="24"/>
      <c r="N163" s="24"/>
      <c r="O163" s="25"/>
      <c r="P163" s="25"/>
      <c r="Q163" s="25"/>
      <c r="R163" s="25"/>
      <c r="S163" s="25"/>
      <c r="T163" s="25"/>
      <c r="U163" s="17"/>
    </row>
    <row r="164" spans="1:21" x14ac:dyDescent="0.15">
      <c r="A164" s="21"/>
      <c r="B164" s="21"/>
      <c r="C164" s="22"/>
      <c r="D164" s="23"/>
      <c r="E164" s="23"/>
      <c r="F164" s="23"/>
      <c r="G164" s="23"/>
      <c r="H164" s="23"/>
      <c r="I164" s="23"/>
      <c r="J164" s="23"/>
      <c r="K164" s="106"/>
      <c r="L164" s="24"/>
      <c r="M164" s="24"/>
      <c r="N164" s="24"/>
      <c r="O164" s="25"/>
      <c r="P164" s="25"/>
      <c r="Q164" s="25"/>
      <c r="R164" s="25"/>
      <c r="S164" s="25"/>
      <c r="T164" s="25"/>
      <c r="U164" s="17"/>
    </row>
    <row r="165" spans="1:21" x14ac:dyDescent="0.15">
      <c r="A165" s="21"/>
      <c r="B165" s="21"/>
      <c r="C165" s="22"/>
      <c r="D165" s="23"/>
      <c r="E165" s="23"/>
      <c r="F165" s="23"/>
      <c r="G165" s="23"/>
      <c r="H165" s="23"/>
      <c r="I165" s="23"/>
      <c r="J165" s="23"/>
      <c r="K165" s="106"/>
      <c r="L165" s="24"/>
      <c r="M165" s="24"/>
      <c r="N165" s="24"/>
      <c r="O165" s="25"/>
      <c r="P165" s="25"/>
      <c r="Q165" s="25"/>
      <c r="R165" s="25"/>
      <c r="S165" s="25"/>
      <c r="T165" s="25"/>
      <c r="U165" s="17"/>
    </row>
    <row r="166" spans="1:21" x14ac:dyDescent="0.15">
      <c r="A166" s="21"/>
      <c r="B166" s="21"/>
      <c r="C166" s="22"/>
      <c r="D166" s="23"/>
      <c r="E166" s="23"/>
      <c r="F166" s="23"/>
      <c r="G166" s="23"/>
      <c r="H166" s="23"/>
      <c r="I166" s="23"/>
      <c r="J166" s="23"/>
      <c r="K166" s="106"/>
      <c r="L166" s="24"/>
      <c r="M166" s="24"/>
      <c r="N166" s="24"/>
      <c r="O166" s="25"/>
      <c r="P166" s="25"/>
      <c r="Q166" s="25"/>
      <c r="R166" s="25"/>
      <c r="S166" s="25"/>
      <c r="T166" s="25"/>
      <c r="U166" s="17"/>
    </row>
    <row r="167" spans="1:21" x14ac:dyDescent="0.15">
      <c r="A167" s="21"/>
      <c r="B167" s="21"/>
      <c r="C167" s="22"/>
      <c r="D167" s="23"/>
      <c r="E167" s="23"/>
      <c r="F167" s="23"/>
      <c r="G167" s="23"/>
      <c r="H167" s="23"/>
      <c r="I167" s="23"/>
      <c r="J167" s="23"/>
      <c r="K167" s="106"/>
      <c r="L167" s="24"/>
      <c r="M167" s="24"/>
      <c r="N167" s="24"/>
      <c r="O167" s="25"/>
      <c r="P167" s="25"/>
      <c r="Q167" s="25"/>
      <c r="R167" s="25"/>
      <c r="S167" s="25"/>
      <c r="T167" s="25"/>
      <c r="U167" s="17"/>
    </row>
    <row r="168" spans="1:21" x14ac:dyDescent="0.15">
      <c r="A168" s="21"/>
      <c r="B168" s="21"/>
      <c r="C168" s="22"/>
      <c r="D168" s="23"/>
      <c r="E168" s="23"/>
      <c r="F168" s="23"/>
      <c r="G168" s="23"/>
      <c r="H168" s="23"/>
      <c r="I168" s="23"/>
      <c r="J168" s="23"/>
      <c r="K168" s="106"/>
      <c r="L168" s="24"/>
      <c r="M168" s="24"/>
      <c r="N168" s="24"/>
      <c r="O168" s="25"/>
      <c r="P168" s="25"/>
      <c r="Q168" s="25"/>
      <c r="R168" s="25"/>
      <c r="S168" s="25"/>
      <c r="T168" s="25"/>
      <c r="U168" s="17"/>
    </row>
    <row r="169" spans="1:21" x14ac:dyDescent="0.15">
      <c r="A169" s="21"/>
      <c r="B169" s="21"/>
      <c r="C169" s="22"/>
      <c r="D169" s="23"/>
      <c r="E169" s="23"/>
      <c r="F169" s="23"/>
      <c r="G169" s="23"/>
      <c r="H169" s="23"/>
      <c r="I169" s="23"/>
      <c r="J169" s="23"/>
      <c r="K169" s="106"/>
      <c r="L169" s="24"/>
      <c r="M169" s="24"/>
      <c r="N169" s="24"/>
      <c r="O169" s="25"/>
      <c r="P169" s="25"/>
      <c r="Q169" s="25"/>
      <c r="R169" s="25"/>
      <c r="S169" s="25"/>
      <c r="T169" s="25"/>
      <c r="U169" s="17"/>
    </row>
    <row r="170" spans="1:21" x14ac:dyDescent="0.15">
      <c r="A170" s="21"/>
      <c r="B170" s="21"/>
      <c r="C170" s="22"/>
      <c r="D170" s="23"/>
      <c r="E170" s="23"/>
      <c r="F170" s="23"/>
      <c r="G170" s="23"/>
      <c r="H170" s="23"/>
      <c r="I170" s="23"/>
      <c r="J170" s="23"/>
      <c r="K170" s="106"/>
      <c r="L170" s="24"/>
      <c r="M170" s="24"/>
      <c r="N170" s="24"/>
      <c r="O170" s="25"/>
      <c r="P170" s="25"/>
      <c r="Q170" s="25"/>
      <c r="R170" s="25"/>
      <c r="S170" s="25"/>
      <c r="T170" s="25"/>
      <c r="U170" s="17"/>
    </row>
    <row r="171" spans="1:21" x14ac:dyDescent="0.15">
      <c r="A171" s="21"/>
      <c r="B171" s="21"/>
      <c r="C171" s="22"/>
      <c r="D171" s="23"/>
      <c r="E171" s="23"/>
      <c r="F171" s="23"/>
      <c r="G171" s="23"/>
      <c r="H171" s="23"/>
      <c r="I171" s="23"/>
      <c r="J171" s="23"/>
      <c r="K171" s="106"/>
      <c r="L171" s="24"/>
      <c r="M171" s="24"/>
      <c r="N171" s="24"/>
      <c r="O171" s="25"/>
      <c r="P171" s="25"/>
      <c r="Q171" s="25"/>
      <c r="R171" s="25"/>
      <c r="S171" s="25"/>
      <c r="T171" s="25"/>
      <c r="U171" s="17"/>
    </row>
    <row r="172" spans="1:21" x14ac:dyDescent="0.15">
      <c r="A172" s="21"/>
      <c r="B172" s="21"/>
      <c r="C172" s="22"/>
      <c r="D172" s="23"/>
      <c r="E172" s="23"/>
      <c r="F172" s="23"/>
      <c r="G172" s="23"/>
      <c r="H172" s="23"/>
      <c r="I172" s="23"/>
      <c r="J172" s="23"/>
      <c r="K172" s="106"/>
      <c r="L172" s="24"/>
      <c r="M172" s="24"/>
      <c r="N172" s="24"/>
      <c r="O172" s="25"/>
      <c r="P172" s="25"/>
      <c r="Q172" s="25"/>
      <c r="R172" s="25"/>
      <c r="S172" s="25"/>
      <c r="T172" s="25"/>
      <c r="U172" s="17"/>
    </row>
    <row r="173" spans="1:21" x14ac:dyDescent="0.15">
      <c r="A173" s="21"/>
      <c r="B173" s="21"/>
      <c r="C173" s="22"/>
      <c r="D173" s="23"/>
      <c r="E173" s="23"/>
      <c r="F173" s="23"/>
      <c r="G173" s="23"/>
      <c r="H173" s="23"/>
      <c r="I173" s="23"/>
      <c r="J173" s="23"/>
      <c r="K173" s="106"/>
      <c r="L173" s="24"/>
      <c r="M173" s="24"/>
      <c r="N173" s="24"/>
      <c r="O173" s="25"/>
      <c r="P173" s="25"/>
      <c r="Q173" s="25"/>
      <c r="R173" s="25"/>
      <c r="S173" s="25"/>
      <c r="T173" s="25"/>
      <c r="U173" s="17"/>
    </row>
    <row r="174" spans="1:21" x14ac:dyDescent="0.15">
      <c r="A174" s="21"/>
      <c r="B174" s="21"/>
      <c r="C174" s="22"/>
      <c r="D174" s="23"/>
      <c r="E174" s="23"/>
      <c r="F174" s="23"/>
      <c r="G174" s="23"/>
      <c r="H174" s="23"/>
      <c r="I174" s="23"/>
      <c r="J174" s="23"/>
      <c r="K174" s="106"/>
      <c r="L174" s="24"/>
      <c r="M174" s="24"/>
      <c r="N174" s="24"/>
      <c r="O174" s="25"/>
      <c r="P174" s="25"/>
      <c r="Q174" s="25"/>
      <c r="R174" s="25"/>
      <c r="S174" s="25"/>
      <c r="T174" s="25"/>
      <c r="U174" s="17"/>
    </row>
    <row r="175" spans="1:21" x14ac:dyDescent="0.15">
      <c r="A175" s="21"/>
      <c r="B175" s="21"/>
      <c r="C175" s="22"/>
      <c r="D175" s="23"/>
      <c r="E175" s="23"/>
      <c r="F175" s="23"/>
      <c r="G175" s="23"/>
      <c r="H175" s="23"/>
      <c r="I175" s="23"/>
      <c r="J175" s="23"/>
      <c r="K175" s="106"/>
      <c r="L175" s="24"/>
      <c r="M175" s="24"/>
      <c r="N175" s="24"/>
      <c r="O175" s="25"/>
      <c r="P175" s="25"/>
      <c r="Q175" s="25"/>
      <c r="R175" s="25"/>
      <c r="S175" s="25"/>
      <c r="T175" s="25"/>
      <c r="U175" s="17"/>
    </row>
    <row r="176" spans="1:21" x14ac:dyDescent="0.15">
      <c r="A176" s="21"/>
      <c r="B176" s="21"/>
      <c r="C176" s="22"/>
      <c r="D176" s="23"/>
      <c r="E176" s="23"/>
      <c r="F176" s="23"/>
      <c r="G176" s="23"/>
      <c r="H176" s="23"/>
      <c r="I176" s="23"/>
      <c r="J176" s="23"/>
      <c r="K176" s="106"/>
      <c r="L176" s="24"/>
      <c r="M176" s="24"/>
      <c r="N176" s="24"/>
      <c r="O176" s="25"/>
      <c r="P176" s="25"/>
      <c r="Q176" s="25"/>
      <c r="R176" s="25"/>
      <c r="S176" s="25"/>
      <c r="T176" s="25"/>
      <c r="U176" s="17"/>
    </row>
    <row r="177" spans="1:21" x14ac:dyDescent="0.15">
      <c r="A177" s="21"/>
      <c r="B177" s="21"/>
      <c r="C177" s="22"/>
      <c r="D177" s="23"/>
      <c r="E177" s="23"/>
      <c r="F177" s="23"/>
      <c r="G177" s="23"/>
      <c r="H177" s="23"/>
      <c r="I177" s="23"/>
      <c r="J177" s="23"/>
      <c r="K177" s="106"/>
      <c r="L177" s="24"/>
      <c r="M177" s="24"/>
      <c r="N177" s="24"/>
      <c r="O177" s="25"/>
      <c r="P177" s="25"/>
      <c r="Q177" s="25"/>
      <c r="R177" s="25"/>
      <c r="S177" s="25"/>
      <c r="T177" s="25"/>
      <c r="U177" s="17"/>
    </row>
    <row r="178" spans="1:21" x14ac:dyDescent="0.15">
      <c r="A178" s="21"/>
      <c r="B178" s="21"/>
      <c r="C178" s="22"/>
      <c r="D178" s="23"/>
      <c r="E178" s="23"/>
      <c r="F178" s="23"/>
      <c r="G178" s="23"/>
      <c r="H178" s="23"/>
      <c r="I178" s="23"/>
      <c r="J178" s="23"/>
      <c r="K178" s="106"/>
      <c r="L178" s="24"/>
      <c r="M178" s="24"/>
      <c r="N178" s="24"/>
      <c r="O178" s="25"/>
      <c r="P178" s="25"/>
      <c r="Q178" s="25"/>
      <c r="R178" s="25"/>
      <c r="S178" s="25"/>
      <c r="T178" s="25"/>
      <c r="U178" s="17"/>
    </row>
    <row r="179" spans="1:21" x14ac:dyDescent="0.15">
      <c r="A179" s="21"/>
      <c r="B179" s="21"/>
      <c r="C179" s="22"/>
      <c r="D179" s="23"/>
      <c r="E179" s="23"/>
      <c r="F179" s="23"/>
      <c r="G179" s="23"/>
      <c r="H179" s="23"/>
      <c r="I179" s="23"/>
      <c r="J179" s="23"/>
      <c r="K179" s="106"/>
      <c r="L179" s="24"/>
      <c r="M179" s="24"/>
      <c r="N179" s="24"/>
      <c r="O179" s="25"/>
      <c r="P179" s="25"/>
      <c r="Q179" s="25"/>
      <c r="R179" s="25"/>
      <c r="S179" s="25"/>
      <c r="T179" s="25"/>
      <c r="U179" s="17"/>
    </row>
    <row r="180" spans="1:21" x14ac:dyDescent="0.15">
      <c r="A180" s="21"/>
      <c r="B180" s="21"/>
      <c r="C180" s="22"/>
      <c r="D180" s="23"/>
      <c r="E180" s="23"/>
      <c r="F180" s="23"/>
      <c r="G180" s="23"/>
      <c r="H180" s="23"/>
      <c r="I180" s="23"/>
      <c r="J180" s="23"/>
      <c r="K180" s="106"/>
      <c r="L180" s="24"/>
      <c r="M180" s="24"/>
      <c r="N180" s="24"/>
      <c r="O180" s="25"/>
      <c r="P180" s="25"/>
      <c r="Q180" s="25"/>
      <c r="R180" s="25"/>
      <c r="S180" s="25"/>
      <c r="T180" s="25"/>
      <c r="U180" s="17"/>
    </row>
    <row r="181" spans="1:21" x14ac:dyDescent="0.15">
      <c r="A181" s="21"/>
      <c r="B181" s="21"/>
      <c r="C181" s="22"/>
      <c r="D181" s="23"/>
      <c r="E181" s="23"/>
      <c r="F181" s="23"/>
      <c r="G181" s="23"/>
      <c r="H181" s="23"/>
      <c r="I181" s="23"/>
      <c r="J181" s="23"/>
      <c r="K181" s="106"/>
      <c r="L181" s="24"/>
      <c r="M181" s="24"/>
      <c r="N181" s="24"/>
      <c r="O181" s="25"/>
      <c r="P181" s="25"/>
      <c r="Q181" s="25"/>
      <c r="R181" s="25"/>
      <c r="S181" s="25"/>
      <c r="T181" s="25"/>
      <c r="U181" s="17"/>
    </row>
    <row r="182" spans="1:21" x14ac:dyDescent="0.15">
      <c r="A182" s="21"/>
      <c r="B182" s="21"/>
      <c r="C182" s="22"/>
      <c r="D182" s="23"/>
      <c r="E182" s="23"/>
      <c r="F182" s="23"/>
      <c r="G182" s="23"/>
      <c r="H182" s="23"/>
      <c r="I182" s="23"/>
      <c r="J182" s="23"/>
      <c r="K182" s="106"/>
      <c r="L182" s="24"/>
      <c r="M182" s="24"/>
      <c r="N182" s="24"/>
      <c r="O182" s="25"/>
      <c r="P182" s="25"/>
      <c r="Q182" s="25"/>
      <c r="R182" s="25"/>
      <c r="S182" s="25"/>
      <c r="T182" s="25"/>
      <c r="U182" s="17"/>
    </row>
  </sheetData>
  <mergeCells count="296">
    <mergeCell ref="B36:B37"/>
    <mergeCell ref="C36:C37"/>
    <mergeCell ref="D36:F37"/>
    <mergeCell ref="O36:O37"/>
    <mergeCell ref="P36:P37"/>
    <mergeCell ref="Q36:Q37"/>
    <mergeCell ref="R36:R37"/>
    <mergeCell ref="S36:S37"/>
    <mergeCell ref="T36:T37"/>
    <mergeCell ref="O73:O75"/>
    <mergeCell ref="P73:P75"/>
    <mergeCell ref="C79:C81"/>
    <mergeCell ref="D79:F81"/>
    <mergeCell ref="G76:G77"/>
    <mergeCell ref="H76:H77"/>
    <mergeCell ref="I76:I77"/>
    <mergeCell ref="H79:H80"/>
    <mergeCell ref="G79:G80"/>
    <mergeCell ref="D76:F78"/>
    <mergeCell ref="P79:P81"/>
    <mergeCell ref="B82:K82"/>
    <mergeCell ref="T76:T78"/>
    <mergeCell ref="H73:H74"/>
    <mergeCell ref="I73:I74"/>
    <mergeCell ref="O76:O78"/>
    <mergeCell ref="C39:C44"/>
    <mergeCell ref="D39:F44"/>
    <mergeCell ref="G39:G43"/>
    <mergeCell ref="P46:P48"/>
    <mergeCell ref="I53:I55"/>
    <mergeCell ref="C76:C78"/>
    <mergeCell ref="C73:C75"/>
    <mergeCell ref="D73:F75"/>
    <mergeCell ref="G73:G74"/>
    <mergeCell ref="P61:P64"/>
    <mergeCell ref="B65:K65"/>
    <mergeCell ref="B46:B48"/>
    <mergeCell ref="C46:C48"/>
    <mergeCell ref="D46:F48"/>
    <mergeCell ref="G46:G47"/>
    <mergeCell ref="H46:H47"/>
    <mergeCell ref="I46:I47"/>
    <mergeCell ref="J46:J47"/>
    <mergeCell ref="T58:T60"/>
    <mergeCell ref="T61:T64"/>
    <mergeCell ref="Q61:Q64"/>
    <mergeCell ref="P58:P60"/>
    <mergeCell ref="O61:O64"/>
    <mergeCell ref="O90:O94"/>
    <mergeCell ref="T73:T75"/>
    <mergeCell ref="P76:P78"/>
    <mergeCell ref="J76:J77"/>
    <mergeCell ref="T79:T81"/>
    <mergeCell ref="J86:J88"/>
    <mergeCell ref="S90:S94"/>
    <mergeCell ref="T90:T94"/>
    <mergeCell ref="P90:P94"/>
    <mergeCell ref="Q90:Q94"/>
    <mergeCell ref="R90:R94"/>
    <mergeCell ref="T83:T85"/>
    <mergeCell ref="T86:T89"/>
    <mergeCell ref="R83:R85"/>
    <mergeCell ref="R86:R89"/>
    <mergeCell ref="R73:R75"/>
    <mergeCell ref="R76:R78"/>
    <mergeCell ref="S61:S64"/>
    <mergeCell ref="Q58:Q60"/>
    <mergeCell ref="S12:S13"/>
    <mergeCell ref="T53:T56"/>
    <mergeCell ref="Q46:Q48"/>
    <mergeCell ref="R46:R48"/>
    <mergeCell ref="S46:S48"/>
    <mergeCell ref="T46:T48"/>
    <mergeCell ref="P9:P11"/>
    <mergeCell ref="O9:O11"/>
    <mergeCell ref="S53:S56"/>
    <mergeCell ref="R33:R34"/>
    <mergeCell ref="S14:S16"/>
    <mergeCell ref="S33:S34"/>
    <mergeCell ref="T33:T34"/>
    <mergeCell ref="R29:R31"/>
    <mergeCell ref="T14:T16"/>
    <mergeCell ref="S18:S24"/>
    <mergeCell ref="T18:T24"/>
    <mergeCell ref="Q50:Q52"/>
    <mergeCell ref="S25:S28"/>
    <mergeCell ref="T25:T28"/>
    <mergeCell ref="B72:K72"/>
    <mergeCell ref="J73:J74"/>
    <mergeCell ref="H61:H63"/>
    <mergeCell ref="I61:I63"/>
    <mergeCell ref="B73:B81"/>
    <mergeCell ref="G64:K64"/>
    <mergeCell ref="C66:C71"/>
    <mergeCell ref="D66:F71"/>
    <mergeCell ref="G66:G70"/>
    <mergeCell ref="H66:H70"/>
    <mergeCell ref="I66:I70"/>
    <mergeCell ref="J66:J70"/>
    <mergeCell ref="B66:B71"/>
    <mergeCell ref="C61:C64"/>
    <mergeCell ref="D61:F64"/>
    <mergeCell ref="Q76:Q78"/>
    <mergeCell ref="Q73:Q75"/>
    <mergeCell ref="R79:R81"/>
    <mergeCell ref="B58:B64"/>
    <mergeCell ref="A1:T1"/>
    <mergeCell ref="A2:C2"/>
    <mergeCell ref="D2:F4"/>
    <mergeCell ref="G2:H2"/>
    <mergeCell ref="I2:J2"/>
    <mergeCell ref="L2:N2"/>
    <mergeCell ref="O2:O4"/>
    <mergeCell ref="Q2:Q4"/>
    <mergeCell ref="T2:T4"/>
    <mergeCell ref="A3:A4"/>
    <mergeCell ref="B3:B4"/>
    <mergeCell ref="C3:C4"/>
    <mergeCell ref="G3:G4"/>
    <mergeCell ref="J3:J4"/>
    <mergeCell ref="K3:K4"/>
    <mergeCell ref="H3:H4"/>
    <mergeCell ref="I3:I4"/>
    <mergeCell ref="L3:L4"/>
    <mergeCell ref="M3:N3"/>
    <mergeCell ref="P2:P4"/>
    <mergeCell ref="B57:K57"/>
    <mergeCell ref="I39:I43"/>
    <mergeCell ref="J39:J43"/>
    <mergeCell ref="O53:O56"/>
    <mergeCell ref="P39:P44"/>
    <mergeCell ref="O50:O52"/>
    <mergeCell ref="P50:P52"/>
    <mergeCell ref="O39:O44"/>
    <mergeCell ref="O46:O48"/>
    <mergeCell ref="D50:F52"/>
    <mergeCell ref="G50:G51"/>
    <mergeCell ref="H50:H51"/>
    <mergeCell ref="I50:I51"/>
    <mergeCell ref="J50:J51"/>
    <mergeCell ref="S2:S4"/>
    <mergeCell ref="R2:R4"/>
    <mergeCell ref="I5:I7"/>
    <mergeCell ref="B35:K35"/>
    <mergeCell ref="Q53:Q56"/>
    <mergeCell ref="B17:K17"/>
    <mergeCell ref="C9:C11"/>
    <mergeCell ref="D9:F11"/>
    <mergeCell ref="G9:G10"/>
    <mergeCell ref="H9:H10"/>
    <mergeCell ref="I9:I10"/>
    <mergeCell ref="J9:J10"/>
    <mergeCell ref="Q5:Q8"/>
    <mergeCell ref="D5:F8"/>
    <mergeCell ref="G5:G7"/>
    <mergeCell ref="O5:O8"/>
    <mergeCell ref="J5:J7"/>
    <mergeCell ref="P5:P8"/>
    <mergeCell ref="B32:K32"/>
    <mergeCell ref="I14:I15"/>
    <mergeCell ref="J14:J15"/>
    <mergeCell ref="O14:O16"/>
    <mergeCell ref="P66:P71"/>
    <mergeCell ref="G61:G63"/>
    <mergeCell ref="D59:F60"/>
    <mergeCell ref="O58:O60"/>
    <mergeCell ref="H39:H43"/>
    <mergeCell ref="B39:B44"/>
    <mergeCell ref="Q9:Q11"/>
    <mergeCell ref="B45:K45"/>
    <mergeCell ref="G53:G55"/>
    <mergeCell ref="P53:P56"/>
    <mergeCell ref="J53:J55"/>
    <mergeCell ref="C33:C34"/>
    <mergeCell ref="D33:F34"/>
    <mergeCell ref="O12:O13"/>
    <mergeCell ref="P12:P13"/>
    <mergeCell ref="Q12:Q13"/>
    <mergeCell ref="Q39:Q44"/>
    <mergeCell ref="H53:H55"/>
    <mergeCell ref="B49:K49"/>
    <mergeCell ref="Q79:Q81"/>
    <mergeCell ref="Q83:Q85"/>
    <mergeCell ref="I86:I88"/>
    <mergeCell ref="J90:J93"/>
    <mergeCell ref="P83:P85"/>
    <mergeCell ref="O83:O85"/>
    <mergeCell ref="I79:I80"/>
    <mergeCell ref="J79:J80"/>
    <mergeCell ref="J83:J84"/>
    <mergeCell ref="I83:I84"/>
    <mergeCell ref="O86:O89"/>
    <mergeCell ref="P86:P89"/>
    <mergeCell ref="Q86:Q89"/>
    <mergeCell ref="O79:O81"/>
    <mergeCell ref="T66:T71"/>
    <mergeCell ref="S66:S71"/>
    <mergeCell ref="R39:R44"/>
    <mergeCell ref="S39:S44"/>
    <mergeCell ref="T39:T44"/>
    <mergeCell ref="R66:R71"/>
    <mergeCell ref="R58:R60"/>
    <mergeCell ref="R61:R64"/>
    <mergeCell ref="S58:S60"/>
    <mergeCell ref="R53:R56"/>
    <mergeCell ref="R50:R52"/>
    <mergeCell ref="D58:F58"/>
    <mergeCell ref="J61:J63"/>
    <mergeCell ref="G60:K60"/>
    <mergeCell ref="O66:O71"/>
    <mergeCell ref="D14:F16"/>
    <mergeCell ref="G14:G15"/>
    <mergeCell ref="H14:H15"/>
    <mergeCell ref="C18:C24"/>
    <mergeCell ref="D18:F24"/>
    <mergeCell ref="G18:G23"/>
    <mergeCell ref="H18:H23"/>
    <mergeCell ref="C29:C31"/>
    <mergeCell ref="D29:F31"/>
    <mergeCell ref="G29:G30"/>
    <mergeCell ref="H29:H30"/>
    <mergeCell ref="I29:I30"/>
    <mergeCell ref="J29:J30"/>
    <mergeCell ref="O29:O31"/>
    <mergeCell ref="Q33:Q34"/>
    <mergeCell ref="C25:C28"/>
    <mergeCell ref="D25:F28"/>
    <mergeCell ref="G25:G27"/>
    <mergeCell ref="H25:H27"/>
    <mergeCell ref="C58:C60"/>
    <mergeCell ref="C90:C94"/>
    <mergeCell ref="D90:F94"/>
    <mergeCell ref="G90:G93"/>
    <mergeCell ref="H90:H93"/>
    <mergeCell ref="I90:I93"/>
    <mergeCell ref="B83:B94"/>
    <mergeCell ref="C86:C89"/>
    <mergeCell ref="D86:F89"/>
    <mergeCell ref="H83:H84"/>
    <mergeCell ref="G83:G84"/>
    <mergeCell ref="C83:C85"/>
    <mergeCell ref="D83:F85"/>
    <mergeCell ref="G86:G88"/>
    <mergeCell ref="H86:H88"/>
    <mergeCell ref="A98:R105"/>
    <mergeCell ref="S73:S75"/>
    <mergeCell ref="S76:S78"/>
    <mergeCell ref="S79:S81"/>
    <mergeCell ref="S83:S85"/>
    <mergeCell ref="S86:S89"/>
    <mergeCell ref="A5:A95"/>
    <mergeCell ref="Q66:Q71"/>
    <mergeCell ref="B95:K95"/>
    <mergeCell ref="B50:B56"/>
    <mergeCell ref="C50:C56"/>
    <mergeCell ref="D53:F56"/>
    <mergeCell ref="I25:I27"/>
    <mergeCell ref="J25:J27"/>
    <mergeCell ref="O25:O28"/>
    <mergeCell ref="B5:B16"/>
    <mergeCell ref="S5:S8"/>
    <mergeCell ref="S9:S11"/>
    <mergeCell ref="R5:R8"/>
    <mergeCell ref="R9:R11"/>
    <mergeCell ref="T5:T8"/>
    <mergeCell ref="T12:T13"/>
    <mergeCell ref="C12:C13"/>
    <mergeCell ref="D12:F13"/>
    <mergeCell ref="R12:R13"/>
    <mergeCell ref="C5:C8"/>
    <mergeCell ref="H5:H7"/>
    <mergeCell ref="P14:P16"/>
    <mergeCell ref="Q14:Q16"/>
    <mergeCell ref="R14:R16"/>
    <mergeCell ref="C14:C16"/>
    <mergeCell ref="T9:T11"/>
    <mergeCell ref="B38:K38"/>
    <mergeCell ref="B33:B34"/>
    <mergeCell ref="B18:B31"/>
    <mergeCell ref="S29:S31"/>
    <mergeCell ref="T29:T31"/>
    <mergeCell ref="S50:S52"/>
    <mergeCell ref="T50:T52"/>
    <mergeCell ref="P25:P28"/>
    <mergeCell ref="Q25:Q28"/>
    <mergeCell ref="R25:R28"/>
    <mergeCell ref="P29:P31"/>
    <mergeCell ref="Q29:Q31"/>
    <mergeCell ref="I18:I23"/>
    <mergeCell ref="J18:J23"/>
    <mergeCell ref="O18:O24"/>
    <mergeCell ref="P18:P24"/>
    <mergeCell ref="Q18:Q24"/>
    <mergeCell ref="R18:R24"/>
    <mergeCell ref="O33:O34"/>
    <mergeCell ref="P33:P34"/>
  </mergeCells>
  <phoneticPr fontId="14" type="noConversion"/>
  <printOptions horizontalCentered="1"/>
  <pageMargins left="0.15748031496062992" right="0.15748031496062992" top="0.59055118110236227" bottom="0.39370078740157483" header="0.59055118110236227" footer="0.19685039370078741"/>
  <pageSetup paperSize="8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1951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총괄표</vt:lpstr>
      <vt:lpstr>세부현황</vt:lpstr>
      <vt:lpstr>세부현황!Print_Area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Windows 사용자</cp:lastModifiedBy>
  <cp:revision>718</cp:revision>
  <cp:lastPrinted>2020-05-21T08:54:39Z</cp:lastPrinted>
  <dcterms:created xsi:type="dcterms:W3CDTF">2002-07-29T06:39:56Z</dcterms:created>
  <dcterms:modified xsi:type="dcterms:W3CDTF">2020-11-27T01:01:02Z</dcterms:modified>
</cp:coreProperties>
</file>