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2720" tabRatio="469" activeTab="1"/>
  </bookViews>
  <sheets>
    <sheet name="총괄표" sheetId="12" r:id="rId1"/>
    <sheet name="업체별현황" sheetId="13" r:id="rId2"/>
  </sheets>
  <definedNames>
    <definedName name="_xlnm._FilterDatabase" localSheetId="1" hidden="1">업체별현황!$A$4:$T$4</definedName>
    <definedName name="_xlnm.Print_Area" localSheetId="1">업체별현황!$A$1:$T$190</definedName>
    <definedName name="_xlnm.Print_Area" localSheetId="0">총괄표!$A$1:$J$36</definedName>
  </definedNames>
  <calcPr calcId="145621"/>
</workbook>
</file>

<file path=xl/calcChain.xml><?xml version="1.0" encoding="utf-8"?>
<calcChain xmlns="http://schemas.openxmlformats.org/spreadsheetml/2006/main">
  <c r="N73" i="13" l="1"/>
  <c r="C27" i="12" l="1"/>
  <c r="C28" i="12"/>
  <c r="C29" i="12"/>
  <c r="C30" i="12"/>
  <c r="C31" i="12"/>
  <c r="C32" i="12"/>
  <c r="C33" i="12"/>
  <c r="C34" i="12"/>
  <c r="C35" i="12"/>
  <c r="C36" i="12"/>
  <c r="C26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5" i="12"/>
  <c r="G17" i="12"/>
  <c r="M190" i="13"/>
  <c r="M163" i="13"/>
  <c r="M160" i="13"/>
  <c r="M157" i="13"/>
  <c r="M164" i="13" s="1"/>
  <c r="M154" i="13"/>
  <c r="C25" i="12" l="1"/>
  <c r="C4" i="12" l="1"/>
  <c r="L44" i="13" l="1"/>
  <c r="L43" i="13"/>
  <c r="G36" i="12" l="1"/>
  <c r="G35" i="12"/>
  <c r="G34" i="12"/>
  <c r="G33" i="12"/>
  <c r="G32" i="12"/>
  <c r="G31" i="12"/>
  <c r="G30" i="12"/>
  <c r="G29" i="12"/>
  <c r="G28" i="12"/>
  <c r="G27" i="12"/>
  <c r="G26" i="12"/>
  <c r="G25" i="12" s="1"/>
  <c r="G4" i="12"/>
  <c r="L190" i="13" l="1"/>
  <c r="L106" i="13"/>
  <c r="L105" i="13"/>
  <c r="L189" i="13" l="1"/>
  <c r="L153" i="13" l="1"/>
  <c r="B33" i="12" l="1"/>
  <c r="B10" i="12" l="1"/>
  <c r="B30" i="12" l="1"/>
  <c r="B19" i="12" l="1"/>
  <c r="L196" i="13"/>
  <c r="L197" i="13" s="1"/>
  <c r="L163" i="13" l="1"/>
  <c r="L160" i="13"/>
  <c r="L157" i="13"/>
  <c r="L164" i="13" l="1"/>
  <c r="B18" i="12" l="1"/>
  <c r="L193" i="13"/>
  <c r="L194" i="13" s="1"/>
  <c r="B12" i="12" l="1"/>
  <c r="L96" i="13"/>
  <c r="L66" i="13" l="1"/>
  <c r="L51" i="13"/>
  <c r="L54" i="13"/>
  <c r="L61" i="13"/>
  <c r="L72" i="13"/>
  <c r="L73" i="13" l="1"/>
  <c r="L117" i="13" l="1"/>
  <c r="L118" i="13" s="1"/>
  <c r="L7" i="13" l="1"/>
  <c r="B27" i="12" l="1"/>
  <c r="B6" i="12" l="1"/>
  <c r="B34" i="12"/>
  <c r="B16" i="12"/>
  <c r="B9" i="12" l="1"/>
  <c r="L113" i="13"/>
  <c r="B14" i="12" l="1"/>
  <c r="B13" i="12"/>
  <c r="B17" i="12" l="1"/>
  <c r="B7" i="12"/>
  <c r="B11" i="12"/>
  <c r="B8" i="12" l="1"/>
  <c r="L31" i="13" l="1"/>
  <c r="L28" i="13"/>
  <c r="L25" i="13"/>
  <c r="L150" i="13" l="1"/>
  <c r="L154" i="13" s="1"/>
  <c r="L205" i="13" l="1"/>
  <c r="L200" i="13"/>
  <c r="L206" i="13" s="1"/>
  <c r="B36" i="12" l="1"/>
  <c r="B5" i="12" l="1"/>
  <c r="B26" i="12"/>
  <c r="B32" i="12" l="1"/>
  <c r="B31" i="12" l="1"/>
  <c r="B35" i="12" l="1"/>
  <c r="B15" i="12" l="1"/>
  <c r="L110" i="13"/>
  <c r="L114" i="13" s="1"/>
  <c r="B20" i="12" l="1"/>
  <c r="B29" i="12" l="1"/>
  <c r="B28" i="12" l="1"/>
  <c r="B25" i="12" l="1"/>
  <c r="L21" i="13" l="1"/>
  <c r="L129" i="13" l="1"/>
  <c r="L133" i="13" l="1"/>
  <c r="L134" i="13" s="1"/>
  <c r="L85" i="13" l="1"/>
  <c r="L79" i="13"/>
  <c r="L86" i="13" s="1"/>
  <c r="L141" i="13" l="1"/>
  <c r="L137" i="13"/>
  <c r="L142" i="13" l="1"/>
  <c r="B4" i="12" l="1"/>
  <c r="L90" i="13" l="1"/>
  <c r="L122" i="13" l="1"/>
  <c r="L123" i="13" s="1"/>
  <c r="L16" i="13" l="1"/>
  <c r="L12" i="13"/>
</calcChain>
</file>

<file path=xl/sharedStrings.xml><?xml version="1.0" encoding="utf-8"?>
<sst xmlns="http://schemas.openxmlformats.org/spreadsheetml/2006/main" count="751" uniqueCount="421">
  <si>
    <t>계</t>
  </si>
  <si>
    <t>전용 60㎡이하</t>
  </si>
  <si>
    <t>전용 60-85㎡</t>
  </si>
  <si>
    <t>전용 85㎡초과</t>
  </si>
  <si>
    <t>시군별</t>
    <phoneticPr fontId="9" type="noConversion"/>
  </si>
  <si>
    <t>전월대비
미분양
증감현황</t>
    <phoneticPr fontId="11" type="noConversion"/>
  </si>
  <si>
    <t>계</t>
    <phoneticPr fontId="11" type="noConversion"/>
  </si>
  <si>
    <t>지역</t>
  </si>
  <si>
    <t>소재지</t>
    <phoneticPr fontId="15" type="noConversion"/>
  </si>
  <si>
    <t>사업자
(전화번호)</t>
  </si>
  <si>
    <t>유형</t>
  </si>
  <si>
    <t>분양내용</t>
  </si>
  <si>
    <t>분양결과</t>
  </si>
  <si>
    <t>준공여부
(준공/미준공)</t>
    <phoneticPr fontId="15" type="noConversion"/>
  </si>
  <si>
    <t>시공사</t>
  </si>
  <si>
    <t>시행사</t>
  </si>
  <si>
    <t>(민간
/공공)</t>
  </si>
  <si>
    <t>(임대
/분양)</t>
  </si>
  <si>
    <t>규모별
(전용 ㎡)</t>
    <phoneticPr fontId="8" type="noConversion"/>
  </si>
  <si>
    <t>총분양
가구수</t>
  </si>
  <si>
    <t>미분양가구수</t>
  </si>
  <si>
    <t>□ 전라남도 민간/분양 미분양주택 현황 (총괄)</t>
    <phoneticPr fontId="15" type="noConversion"/>
  </si>
  <si>
    <t>□ 전라남도 민간/분양 미분양주택 현황 (준공후)</t>
    <phoneticPr fontId="15" type="noConversion"/>
  </si>
  <si>
    <t>소  계</t>
    <phoneticPr fontId="15" type="noConversion"/>
  </si>
  <si>
    <t>민간</t>
    <phoneticPr fontId="15" type="noConversion"/>
  </si>
  <si>
    <t>분양</t>
    <phoneticPr fontId="15" type="noConversion"/>
  </si>
  <si>
    <t>조례동</t>
    <phoneticPr fontId="15" type="noConversion"/>
  </si>
  <si>
    <t>미준공</t>
    <phoneticPr fontId="15" type="noConversion"/>
  </si>
  <si>
    <t>소    계</t>
    <phoneticPr fontId="15" type="noConversion"/>
  </si>
  <si>
    <t>합     계</t>
    <phoneticPr fontId="22" type="noConversion"/>
  </si>
  <si>
    <t>무안군</t>
  </si>
  <si>
    <t>해남군</t>
  </si>
  <si>
    <t>고흥군</t>
    <phoneticPr fontId="15" type="noConversion"/>
  </si>
  <si>
    <t>도양읍</t>
    <phoneticPr fontId="15" type="noConversion"/>
  </si>
  <si>
    <t>민간</t>
    <phoneticPr fontId="15" type="noConversion"/>
  </si>
  <si>
    <t>분양</t>
    <phoneticPr fontId="15" type="noConversion"/>
  </si>
  <si>
    <t>소  계</t>
    <phoneticPr fontId="15" type="noConversion"/>
  </si>
  <si>
    <t xml:space="preserve"> </t>
    <phoneticPr fontId="11" type="noConversion"/>
  </si>
  <si>
    <t>민간</t>
    <phoneticPr fontId="15" type="noConversion"/>
  </si>
  <si>
    <t>분양</t>
    <phoneticPr fontId="15" type="noConversion"/>
  </si>
  <si>
    <t>연산동</t>
    <phoneticPr fontId="15" type="noConversion"/>
  </si>
  <si>
    <t>석현동</t>
    <phoneticPr fontId="15" type="noConversion"/>
  </si>
  <si>
    <t>용해동</t>
    <phoneticPr fontId="15" type="noConversion"/>
  </si>
  <si>
    <t>민간</t>
    <phoneticPr fontId="15" type="noConversion"/>
  </si>
  <si>
    <t>분양</t>
    <phoneticPr fontId="15" type="noConversion"/>
  </si>
  <si>
    <t>준공</t>
    <phoneticPr fontId="15" type="noConversion"/>
  </si>
  <si>
    <t>마동</t>
    <phoneticPr fontId="15" type="noConversion"/>
  </si>
  <si>
    <t>84.98A</t>
    <phoneticPr fontId="15" type="noConversion"/>
  </si>
  <si>
    <t>84.98B</t>
    <phoneticPr fontId="15" type="noConversion"/>
  </si>
  <si>
    <t>나주시</t>
    <phoneticPr fontId="15" type="noConversion"/>
  </si>
  <si>
    <t>나주시</t>
    <phoneticPr fontId="11" type="noConversion"/>
  </si>
  <si>
    <t>소   계</t>
  </si>
  <si>
    <t>소   계</t>
    <phoneticPr fontId="15" type="noConversion"/>
  </si>
  <si>
    <t>합  계</t>
    <phoneticPr fontId="15" type="noConversion"/>
  </si>
  <si>
    <t>소  계</t>
  </si>
  <si>
    <t>나주시</t>
    <phoneticPr fontId="15" type="noConversion"/>
  </si>
  <si>
    <t>민간</t>
  </si>
  <si>
    <t>분양</t>
  </si>
  <si>
    <t>합  계</t>
  </si>
  <si>
    <t>목포시</t>
    <phoneticPr fontId="15" type="noConversion"/>
  </si>
  <si>
    <t>해남군</t>
    <phoneticPr fontId="15" type="noConversion"/>
  </si>
  <si>
    <t>해남읍</t>
    <phoneticPr fontId="15" type="noConversion"/>
  </si>
  <si>
    <t>민간</t>
    <phoneticPr fontId="15" type="noConversion"/>
  </si>
  <si>
    <t>분양</t>
    <phoneticPr fontId="15" type="noConversion"/>
  </si>
  <si>
    <t>2019.07.31</t>
    <phoneticPr fontId="15" type="noConversion"/>
  </si>
  <si>
    <t>84A</t>
    <phoneticPr fontId="15" type="noConversion"/>
  </si>
  <si>
    <t>소  계</t>
    <phoneticPr fontId="15" type="noConversion"/>
  </si>
  <si>
    <t>장흥군</t>
    <phoneticPr fontId="15" type="noConversion"/>
  </si>
  <si>
    <t>장흥읍</t>
    <phoneticPr fontId="15" type="noConversion"/>
  </si>
  <si>
    <t>강진읍</t>
    <phoneticPr fontId="15" type="noConversion"/>
  </si>
  <si>
    <t>2019-10-01</t>
    <phoneticPr fontId="15" type="noConversion"/>
  </si>
  <si>
    <t>군동면</t>
    <phoneticPr fontId="15" type="noConversion"/>
  </si>
  <si>
    <t>2020-03-01</t>
    <phoneticPr fontId="15" type="noConversion"/>
  </si>
  <si>
    <t>강진군</t>
    <phoneticPr fontId="15" type="noConversion"/>
  </si>
  <si>
    <t>2012-12</t>
    <phoneticPr fontId="15" type="noConversion"/>
  </si>
  <si>
    <t>광양시</t>
    <phoneticPr fontId="15" type="noConversion"/>
  </si>
  <si>
    <t>남평읍</t>
    <phoneticPr fontId="15" type="noConversion"/>
  </si>
  <si>
    <t>민간</t>
    <phoneticPr fontId="15" type="noConversion"/>
  </si>
  <si>
    <t>분양</t>
    <phoneticPr fontId="15" type="noConversion"/>
  </si>
  <si>
    <t>2018.02.09</t>
    <phoneticPr fontId="15" type="noConversion"/>
  </si>
  <si>
    <t>소  계</t>
    <phoneticPr fontId="15" type="noConversion"/>
  </si>
  <si>
    <t>남평읍</t>
    <phoneticPr fontId="15" type="noConversion"/>
  </si>
  <si>
    <t>민간</t>
    <phoneticPr fontId="15" type="noConversion"/>
  </si>
  <si>
    <t>분양</t>
    <phoneticPr fontId="15" type="noConversion"/>
  </si>
  <si>
    <t>소  계</t>
    <phoneticPr fontId="15" type="noConversion"/>
  </si>
  <si>
    <t>삼호읍</t>
    <phoneticPr fontId="15" type="noConversion"/>
  </si>
  <si>
    <t>민간</t>
    <phoneticPr fontId="15" type="noConversion"/>
  </si>
  <si>
    <t>분양</t>
    <phoneticPr fontId="15" type="noConversion"/>
  </si>
  <si>
    <t>분양완료일까지</t>
    <phoneticPr fontId="15" type="noConversion"/>
  </si>
  <si>
    <t>상시</t>
    <phoneticPr fontId="15" type="noConversion"/>
  </si>
  <si>
    <t>소  계</t>
    <phoneticPr fontId="15" type="noConversion"/>
  </si>
  <si>
    <t>수시계약</t>
    <phoneticPr fontId="15" type="noConversion"/>
  </si>
  <si>
    <t>2018.02.28</t>
    <phoneticPr fontId="15" type="noConversion"/>
  </si>
  <si>
    <t>2015.11.25.</t>
    <phoneticPr fontId="15" type="noConversion"/>
  </si>
  <si>
    <t>2018.10.31.</t>
    <phoneticPr fontId="15" type="noConversion"/>
  </si>
  <si>
    <t>2017.3.10</t>
    <phoneticPr fontId="15" type="noConversion"/>
  </si>
  <si>
    <t>2019.4.30</t>
    <phoneticPr fontId="15" type="noConversion"/>
  </si>
  <si>
    <t>2017.04.30</t>
    <phoneticPr fontId="15" type="noConversion"/>
  </si>
  <si>
    <t>2017.11.15.</t>
    <phoneticPr fontId="15" type="noConversion"/>
  </si>
  <si>
    <t>2018.1.24.</t>
    <phoneticPr fontId="15" type="noConversion"/>
  </si>
  <si>
    <t>무안군</t>
    <phoneticPr fontId="15" type="noConversion"/>
  </si>
  <si>
    <t>무안읍</t>
    <phoneticPr fontId="15" type="noConversion"/>
  </si>
  <si>
    <t>민간</t>
    <phoneticPr fontId="15" type="noConversion"/>
  </si>
  <si>
    <t>분양</t>
    <phoneticPr fontId="15" type="noConversion"/>
  </si>
  <si>
    <t>삼향읍</t>
    <phoneticPr fontId="15" type="noConversion"/>
  </si>
  <si>
    <t>일로읍</t>
    <phoneticPr fontId="15" type="noConversion"/>
  </si>
  <si>
    <t>소  계</t>
    <phoneticPr fontId="15" type="noConversion"/>
  </si>
  <si>
    <t>20170616</t>
    <phoneticPr fontId="15" type="noConversion"/>
  </si>
  <si>
    <t>20070929</t>
    <phoneticPr fontId="15" type="noConversion"/>
  </si>
  <si>
    <t>2021.02</t>
    <phoneticPr fontId="15" type="noConversion"/>
  </si>
  <si>
    <t>2020.07</t>
    <phoneticPr fontId="15" type="noConversion"/>
  </si>
  <si>
    <t>2018.1.6</t>
    <phoneticPr fontId="15" type="noConversion"/>
  </si>
  <si>
    <t>2018.01.19</t>
    <phoneticPr fontId="15" type="noConversion"/>
  </si>
  <si>
    <t>2018.12월</t>
    <phoneticPr fontId="15" type="noConversion"/>
  </si>
  <si>
    <t>2016.10.10</t>
    <phoneticPr fontId="15" type="noConversion"/>
  </si>
  <si>
    <t>2016.04.24</t>
    <phoneticPr fontId="15" type="noConversion"/>
  </si>
  <si>
    <t>수시계약</t>
    <phoneticPr fontId="15" type="noConversion"/>
  </si>
  <si>
    <t>고흥군</t>
    <phoneticPr fontId="9" type="noConversion"/>
  </si>
  <si>
    <t>화순군</t>
  </si>
  <si>
    <t>화순읍</t>
  </si>
  <si>
    <t>수시계약</t>
  </si>
  <si>
    <t>2020.03.31</t>
  </si>
  <si>
    <t>미준공</t>
  </si>
  <si>
    <t>합     계</t>
    <phoneticPr fontId="22" type="noConversion"/>
  </si>
  <si>
    <t>광양시</t>
    <phoneticPr fontId="9" type="noConversion"/>
  </si>
  <si>
    <t>연산동</t>
    <phoneticPr fontId="15" type="noConversion"/>
  </si>
  <si>
    <t>민간</t>
    <phoneticPr fontId="15" type="noConversion"/>
  </si>
  <si>
    <t>분양</t>
    <phoneticPr fontId="15" type="noConversion"/>
  </si>
  <si>
    <t>영암군</t>
    <phoneticPr fontId="15" type="noConversion"/>
  </si>
  <si>
    <t>삼호읍</t>
    <phoneticPr fontId="15" type="noConversion"/>
  </si>
  <si>
    <t>민간</t>
    <phoneticPr fontId="15" type="noConversion"/>
  </si>
  <si>
    <t>분양</t>
    <phoneticPr fontId="15" type="noConversion"/>
  </si>
  <si>
    <t>분양완료일까지</t>
    <phoneticPr fontId="15" type="noConversion"/>
  </si>
  <si>
    <t>상시</t>
    <phoneticPr fontId="15" type="noConversion"/>
  </si>
  <si>
    <t>소  계</t>
    <phoneticPr fontId="15" type="noConversion"/>
  </si>
  <si>
    <t>순천시</t>
    <phoneticPr fontId="15" type="noConversion"/>
  </si>
  <si>
    <t>전라남도</t>
    <phoneticPr fontId="15" type="noConversion"/>
  </si>
  <si>
    <t>민간</t>
    <phoneticPr fontId="15" type="noConversion"/>
  </si>
  <si>
    <t>분양</t>
    <phoneticPr fontId="15" type="noConversion"/>
  </si>
  <si>
    <t>소   계</t>
    <phoneticPr fontId="15" type="noConversion"/>
  </si>
  <si>
    <t>상동</t>
    <phoneticPr fontId="15" type="noConversion"/>
  </si>
  <si>
    <t>삼호읍</t>
    <phoneticPr fontId="15" type="noConversion"/>
  </si>
  <si>
    <t>민간</t>
    <phoneticPr fontId="15" type="noConversion"/>
  </si>
  <si>
    <t>분양</t>
    <phoneticPr fontId="15" type="noConversion"/>
  </si>
  <si>
    <t>분양완료일까지</t>
    <phoneticPr fontId="15" type="noConversion"/>
  </si>
  <si>
    <t>상시</t>
    <phoneticPr fontId="15" type="noConversion"/>
  </si>
  <si>
    <t>소  계</t>
    <phoneticPr fontId="15" type="noConversion"/>
  </si>
  <si>
    <t>일로읍</t>
  </si>
  <si>
    <t>2018.10.31</t>
  </si>
  <si>
    <t>2021.02</t>
  </si>
  <si>
    <t>2018.09.20</t>
    <phoneticPr fontId="15" type="noConversion"/>
  </si>
  <si>
    <t>전 세대 분양시까지</t>
    <phoneticPr fontId="15" type="noConversion"/>
  </si>
  <si>
    <t>진도군</t>
    <phoneticPr fontId="11" type="noConversion"/>
  </si>
  <si>
    <t>담양군</t>
    <phoneticPr fontId="15" type="noConversion"/>
  </si>
  <si>
    <t>담양읍</t>
    <phoneticPr fontId="15" type="noConversion"/>
  </si>
  <si>
    <t>민간</t>
    <phoneticPr fontId="15" type="noConversion"/>
  </si>
  <si>
    <t>분양</t>
    <phoneticPr fontId="15" type="noConversion"/>
  </si>
  <si>
    <t>2018.12.11</t>
    <phoneticPr fontId="15" type="noConversion"/>
  </si>
  <si>
    <t>2018.11.20</t>
    <phoneticPr fontId="15" type="noConversion"/>
  </si>
  <si>
    <t>소    계</t>
    <phoneticPr fontId="15" type="noConversion"/>
  </si>
  <si>
    <t>합     계</t>
    <phoneticPr fontId="22" type="noConversion"/>
  </si>
  <si>
    <t>장흥군</t>
    <phoneticPr fontId="9" type="noConversion"/>
  </si>
  <si>
    <t>고흥군</t>
    <phoneticPr fontId="9" type="noConversion"/>
  </si>
  <si>
    <t>목포시</t>
    <phoneticPr fontId="9" type="noConversion"/>
  </si>
  <si>
    <t>목포시</t>
    <phoneticPr fontId="9" type="noConversion"/>
  </si>
  <si>
    <t>진도군</t>
    <phoneticPr fontId="15" type="noConversion"/>
  </si>
  <si>
    <t>진도읍</t>
    <phoneticPr fontId="15" type="noConversion"/>
  </si>
  <si>
    <t>민간</t>
    <phoneticPr fontId="15" type="noConversion"/>
  </si>
  <si>
    <t>분양</t>
    <phoneticPr fontId="15" type="noConversion"/>
  </si>
  <si>
    <t>분양완료일까지</t>
    <phoneticPr fontId="15" type="noConversion"/>
  </si>
  <si>
    <t>2018.09.21</t>
    <phoneticPr fontId="15" type="noConversion"/>
  </si>
  <si>
    <t>소   계</t>
    <phoneticPr fontId="15" type="noConversion"/>
  </si>
  <si>
    <t>진도읍</t>
    <phoneticPr fontId="15" type="noConversion"/>
  </si>
  <si>
    <t>민간</t>
    <phoneticPr fontId="15" type="noConversion"/>
  </si>
  <si>
    <t>분양</t>
    <phoneticPr fontId="15" type="noConversion"/>
  </si>
  <si>
    <t>분양완료일까지</t>
    <phoneticPr fontId="15" type="noConversion"/>
  </si>
  <si>
    <t>2020.06.</t>
    <phoneticPr fontId="15" type="noConversion"/>
  </si>
  <si>
    <t>합     계</t>
    <phoneticPr fontId="22" type="noConversion"/>
  </si>
  <si>
    <t>진도군</t>
    <phoneticPr fontId="9" type="noConversion"/>
  </si>
  <si>
    <t>강진군</t>
    <phoneticPr fontId="9" type="noConversion"/>
  </si>
  <si>
    <t>신대리</t>
    <phoneticPr fontId="15" type="noConversion"/>
  </si>
  <si>
    <t>2018.3.7</t>
    <phoneticPr fontId="15" type="noConversion"/>
  </si>
  <si>
    <t>2020.11.30</t>
    <phoneticPr fontId="15" type="noConversion"/>
  </si>
  <si>
    <t>옥암동</t>
    <phoneticPr fontId="15" type="noConversion"/>
  </si>
  <si>
    <t>산정동</t>
    <phoneticPr fontId="15" type="noConversion"/>
  </si>
  <si>
    <t>임대</t>
    <phoneticPr fontId="15" type="noConversion"/>
  </si>
  <si>
    <t>담양군</t>
    <phoneticPr fontId="9" type="noConversion"/>
  </si>
  <si>
    <t>영암군</t>
    <phoneticPr fontId="15" type="noConversion"/>
  </si>
  <si>
    <t>영암군</t>
    <phoneticPr fontId="15" type="noConversion"/>
  </si>
  <si>
    <t>용당동</t>
    <phoneticPr fontId="15" type="noConversion"/>
  </si>
  <si>
    <t>순천시</t>
    <phoneticPr fontId="9" type="noConversion"/>
  </si>
  <si>
    <t>순천시</t>
    <phoneticPr fontId="9" type="noConversion"/>
  </si>
  <si>
    <t>2018.06.21.</t>
    <phoneticPr fontId="15" type="noConversion"/>
  </si>
  <si>
    <t>준공</t>
    <phoneticPr fontId="15" type="noConversion"/>
  </si>
  <si>
    <t>시군구</t>
    <phoneticPr fontId="15" type="noConversion"/>
  </si>
  <si>
    <t>읍면동</t>
    <phoneticPr fontId="15" type="noConversion"/>
  </si>
  <si>
    <t>분양
청약일</t>
    <phoneticPr fontId="15" type="noConversion"/>
  </si>
  <si>
    <t>계약
마감일</t>
    <phoneticPr fontId="15" type="noConversion"/>
  </si>
  <si>
    <t>입주예정
(준공)월</t>
    <phoneticPr fontId="15" type="noConversion"/>
  </si>
  <si>
    <t>지구명</t>
    <phoneticPr fontId="15" type="noConversion"/>
  </si>
  <si>
    <t>택지종류
(민간/공공)</t>
    <phoneticPr fontId="15" type="noConversion"/>
  </si>
  <si>
    <t>공공/민간</t>
    <phoneticPr fontId="15" type="noConversion"/>
  </si>
  <si>
    <t>공공/민간</t>
    <phoneticPr fontId="15" type="noConversion"/>
  </si>
  <si>
    <t>공공/민간</t>
    <phoneticPr fontId="15" type="noConversion"/>
  </si>
  <si>
    <t>공공/민간</t>
    <phoneticPr fontId="15" type="noConversion"/>
  </si>
  <si>
    <t>공공/민간</t>
    <phoneticPr fontId="15" type="noConversion"/>
  </si>
  <si>
    <t>시도</t>
    <phoneticPr fontId="15" type="noConversion"/>
  </si>
  <si>
    <t>74.97A</t>
    <phoneticPr fontId="15" type="noConversion"/>
  </si>
  <si>
    <t>74.97B</t>
    <phoneticPr fontId="15" type="noConversion"/>
  </si>
  <si>
    <t>84.96A</t>
    <phoneticPr fontId="15" type="noConversion"/>
  </si>
  <si>
    <t>84.99B</t>
    <phoneticPr fontId="15" type="noConversion"/>
  </si>
  <si>
    <t>95.92A</t>
    <phoneticPr fontId="15" type="noConversion"/>
  </si>
  <si>
    <t>95.95B</t>
    <phoneticPr fontId="15" type="noConversion"/>
  </si>
  <si>
    <t>84.89B</t>
    <phoneticPr fontId="15" type="noConversion"/>
  </si>
  <si>
    <t>84.99A</t>
    <phoneticPr fontId="15" type="noConversion"/>
  </si>
  <si>
    <t>84.99B</t>
    <phoneticPr fontId="15" type="noConversion"/>
  </si>
  <si>
    <t>110.42A</t>
    <phoneticPr fontId="15" type="noConversion"/>
  </si>
  <si>
    <t>110.98B</t>
    <phoneticPr fontId="15" type="noConversion"/>
  </si>
  <si>
    <t>84.94C</t>
    <phoneticPr fontId="15" type="noConversion"/>
  </si>
  <si>
    <t>84.99D</t>
    <phoneticPr fontId="15" type="noConversion"/>
  </si>
  <si>
    <t>84.92A</t>
    <phoneticPr fontId="15" type="noConversion"/>
  </si>
  <si>
    <t>69.39A</t>
    <phoneticPr fontId="15" type="noConversion"/>
  </si>
  <si>
    <t>69.39B</t>
    <phoneticPr fontId="15" type="noConversion"/>
  </si>
  <si>
    <t>84.00A</t>
    <phoneticPr fontId="15" type="noConversion"/>
  </si>
  <si>
    <t>84.00B</t>
    <phoneticPr fontId="15" type="noConversion"/>
  </si>
  <si>
    <t>신대지구</t>
    <phoneticPr fontId="15" type="noConversion"/>
  </si>
  <si>
    <t>마동지구</t>
    <phoneticPr fontId="15" type="noConversion"/>
  </si>
  <si>
    <t>2010.3. ~</t>
    <phoneticPr fontId="15" type="noConversion"/>
  </si>
  <si>
    <t>오룡지구</t>
    <phoneticPr fontId="15" type="noConversion"/>
  </si>
  <si>
    <t>오룡지구</t>
    <phoneticPr fontId="15" type="noConversion"/>
  </si>
  <si>
    <t>-</t>
    <phoneticPr fontId="15" type="noConversion"/>
  </si>
  <si>
    <t>-</t>
    <phoneticPr fontId="15" type="noConversion"/>
  </si>
  <si>
    <t>첨단문화
복합단지</t>
    <phoneticPr fontId="15" type="noConversion"/>
  </si>
  <si>
    <t>남평지구</t>
    <phoneticPr fontId="15" type="noConversion"/>
  </si>
  <si>
    <t>남평지구</t>
    <phoneticPr fontId="15" type="noConversion"/>
  </si>
  <si>
    <t>용당지구</t>
    <phoneticPr fontId="15" type="noConversion"/>
  </si>
  <si>
    <t>용당지구</t>
    <phoneticPr fontId="15" type="noConversion"/>
  </si>
  <si>
    <t>2018.5.2. ~ 
2018.5.3</t>
    <phoneticPr fontId="15" type="noConversion"/>
  </si>
  <si>
    <t xml:space="preserve">218.9.27.~
2018.9.28.
</t>
    <phoneticPr fontId="15" type="noConversion"/>
  </si>
  <si>
    <t>삼천지구</t>
    <phoneticPr fontId="15" type="noConversion"/>
  </si>
  <si>
    <t>2016.12.06 ~ 2016.12.08</t>
    <phoneticPr fontId="15" type="noConversion"/>
  </si>
  <si>
    <t>2016.12.21.</t>
    <phoneticPr fontId="15" type="noConversion"/>
  </si>
  <si>
    <t>2018.9.30.</t>
    <phoneticPr fontId="15" type="noConversion"/>
  </si>
  <si>
    <t>준공</t>
    <phoneticPr fontId="15" type="noConversion"/>
  </si>
  <si>
    <t>연산지구</t>
    <phoneticPr fontId="15" type="noConversion"/>
  </si>
  <si>
    <t>공공/민간</t>
    <phoneticPr fontId="15" type="noConversion"/>
  </si>
  <si>
    <t>2017.12.5 ~ 2017.12.6</t>
    <phoneticPr fontId="15" type="noConversion"/>
  </si>
  <si>
    <t>2017.12.28.</t>
    <phoneticPr fontId="15" type="noConversion"/>
  </si>
  <si>
    <t>2020.05.31.</t>
    <phoneticPr fontId="15" type="noConversion"/>
  </si>
  <si>
    <t>미준공</t>
    <phoneticPr fontId="15" type="noConversion"/>
  </si>
  <si>
    <t>석현지구</t>
    <phoneticPr fontId="15" type="noConversion"/>
  </si>
  <si>
    <t>공공/민간</t>
    <phoneticPr fontId="15" type="noConversion"/>
  </si>
  <si>
    <t>2018.1.10 ~ 2018.1.11</t>
    <phoneticPr fontId="15" type="noConversion"/>
  </si>
  <si>
    <t>2018.1.31.</t>
    <phoneticPr fontId="15" type="noConversion"/>
  </si>
  <si>
    <t>2019.04.30.</t>
    <phoneticPr fontId="15" type="noConversion"/>
  </si>
  <si>
    <t>미준공</t>
    <phoneticPr fontId="15" type="noConversion"/>
  </si>
  <si>
    <t>용해지구</t>
    <phoneticPr fontId="15" type="noConversion"/>
  </si>
  <si>
    <t>2017.10.24 ~ 2017.10.26</t>
    <phoneticPr fontId="15" type="noConversion"/>
  </si>
  <si>
    <t>2019.4.30.</t>
    <phoneticPr fontId="15" type="noConversion"/>
  </si>
  <si>
    <t>백련지구</t>
    <phoneticPr fontId="15" type="noConversion"/>
  </si>
  <si>
    <t>2017.8.16 ~ 2017.8.18</t>
    <phoneticPr fontId="15" type="noConversion"/>
  </si>
  <si>
    <t>2017.9.18.</t>
    <phoneticPr fontId="15" type="noConversion"/>
  </si>
  <si>
    <t>2018.7.31.</t>
    <phoneticPr fontId="15" type="noConversion"/>
  </si>
  <si>
    <t>준공</t>
    <phoneticPr fontId="15" type="noConversion"/>
  </si>
  <si>
    <t>연산지구</t>
    <phoneticPr fontId="15" type="noConversion"/>
  </si>
  <si>
    <t>2018.10.17 ~ 2018.10.25</t>
    <phoneticPr fontId="15" type="noConversion"/>
  </si>
  <si>
    <t>2018.11.08.</t>
    <phoneticPr fontId="15" type="noConversion"/>
  </si>
  <si>
    <t>2021.4.30.</t>
    <phoneticPr fontId="15" type="noConversion"/>
  </si>
  <si>
    <t>2017.12.20 ~ 2017.12.22</t>
    <phoneticPr fontId="15" type="noConversion"/>
  </si>
  <si>
    <t>2018.1.11.</t>
    <phoneticPr fontId="15" type="noConversion"/>
  </si>
  <si>
    <t>2020.6.30.</t>
    <phoneticPr fontId="15" type="noConversion"/>
  </si>
  <si>
    <t>옥암지구</t>
    <phoneticPr fontId="15" type="noConversion"/>
  </si>
  <si>
    <t>2017.9.21 ~ 2017.9.22</t>
    <phoneticPr fontId="15" type="noConversion"/>
  </si>
  <si>
    <t>2017.10.12.</t>
    <phoneticPr fontId="15" type="noConversion"/>
  </si>
  <si>
    <t>2019.1.29.</t>
    <phoneticPr fontId="15" type="noConversion"/>
  </si>
  <si>
    <t>산정지구</t>
    <phoneticPr fontId="15" type="noConversion"/>
  </si>
  <si>
    <t>2018.9.21 ~ 2018.9.30</t>
    <phoneticPr fontId="15" type="noConversion"/>
  </si>
  <si>
    <t>2022.8.29.</t>
    <phoneticPr fontId="15" type="noConversion"/>
  </si>
  <si>
    <t>하당지구</t>
    <phoneticPr fontId="15" type="noConversion"/>
  </si>
  <si>
    <t>2018.9.11 ~ 2018.9.19</t>
    <phoneticPr fontId="15" type="noConversion"/>
  </si>
  <si>
    <t>2021.1.31.</t>
    <phoneticPr fontId="15" type="noConversion"/>
  </si>
  <si>
    <t>2021.01.31.</t>
    <phoneticPr fontId="15" type="noConversion"/>
  </si>
  <si>
    <t>2017.09.14</t>
    <phoneticPr fontId="15" type="noConversion"/>
  </si>
  <si>
    <t>2016.10.17</t>
    <phoneticPr fontId="15" type="noConversion"/>
  </si>
  <si>
    <t>2017.6.27 ~
2017.6.29</t>
    <phoneticPr fontId="15" type="noConversion"/>
  </si>
  <si>
    <t>2018.2.12.~
2018.2.14.</t>
    <phoneticPr fontId="15" type="noConversion"/>
  </si>
  <si>
    <t>2019.2.7.~
2019.2.9.</t>
    <phoneticPr fontId="15" type="noConversion"/>
  </si>
  <si>
    <t>민간</t>
    <phoneticPr fontId="15" type="noConversion"/>
  </si>
  <si>
    <t>분양</t>
    <phoneticPr fontId="15" type="noConversion"/>
  </si>
  <si>
    <t>-</t>
    <phoneticPr fontId="15" type="noConversion"/>
  </si>
  <si>
    <t>미준공</t>
    <phoneticPr fontId="15" type="noConversion"/>
  </si>
  <si>
    <t>59.94A</t>
    <phoneticPr fontId="15" type="noConversion"/>
  </si>
  <si>
    <t>59.87B</t>
    <phoneticPr fontId="15" type="noConversion"/>
  </si>
  <si>
    <t>소   계</t>
    <phoneticPr fontId="15" type="noConversion"/>
  </si>
  <si>
    <t>서면</t>
    <phoneticPr fontId="15" type="noConversion"/>
  </si>
  <si>
    <t>2019.07.16.~
2019.07.18.</t>
    <phoneticPr fontId="15" type="noConversion"/>
  </si>
  <si>
    <t>2019.08.08.</t>
    <phoneticPr fontId="15" type="noConversion"/>
  </si>
  <si>
    <t>2021.05.30.</t>
    <phoneticPr fontId="15" type="noConversion"/>
  </si>
  <si>
    <t>2015.10.28.~
2015.11.03.</t>
    <phoneticPr fontId="15" type="noConversion"/>
  </si>
  <si>
    <t>2017.02.12.~
2017.02.17.</t>
    <phoneticPr fontId="15" type="noConversion"/>
  </si>
  <si>
    <t>2018.04.17.~
2018.04.19.</t>
    <phoneticPr fontId="15" type="noConversion"/>
  </si>
  <si>
    <t>광양시</t>
    <phoneticPr fontId="15" type="noConversion"/>
  </si>
  <si>
    <t>마동</t>
    <phoneticPr fontId="15" type="noConversion"/>
  </si>
  <si>
    <t>민간</t>
    <phoneticPr fontId="15" type="noConversion"/>
  </si>
  <si>
    <t>분양</t>
    <phoneticPr fontId="15" type="noConversion"/>
  </si>
  <si>
    <t>60.96A</t>
    <phoneticPr fontId="15" type="noConversion"/>
  </si>
  <si>
    <t>2019-04-12 ~</t>
    <phoneticPr fontId="15" type="noConversion"/>
  </si>
  <si>
    <t>수시계약</t>
    <phoneticPr fontId="15" type="noConversion"/>
  </si>
  <si>
    <t>2022-01-31</t>
    <phoneticPr fontId="15" type="noConversion"/>
  </si>
  <si>
    <t>미준공</t>
    <phoneticPr fontId="15" type="noConversion"/>
  </si>
  <si>
    <t>마동지구</t>
    <phoneticPr fontId="15" type="noConversion"/>
  </si>
  <si>
    <t>공공/민간</t>
    <phoneticPr fontId="15" type="noConversion"/>
  </si>
  <si>
    <t>60.86B</t>
    <phoneticPr fontId="15" type="noConversion"/>
  </si>
  <si>
    <t>78.49A</t>
    <phoneticPr fontId="15" type="noConversion"/>
  </si>
  <si>
    <t>78.94B</t>
    <phoneticPr fontId="15" type="noConversion"/>
  </si>
  <si>
    <t>소  계</t>
    <phoneticPr fontId="15" type="noConversion"/>
  </si>
  <si>
    <t>화순군</t>
    <phoneticPr fontId="9" type="noConversion"/>
  </si>
  <si>
    <t>2016.10.28.</t>
    <phoneticPr fontId="15" type="noConversion"/>
  </si>
  <si>
    <t>함평군</t>
    <phoneticPr fontId="15" type="noConversion"/>
  </si>
  <si>
    <t>월야면</t>
    <phoneticPr fontId="15" type="noConversion"/>
  </si>
  <si>
    <t>민간</t>
    <phoneticPr fontId="15" type="noConversion"/>
  </si>
  <si>
    <t>분양</t>
    <phoneticPr fontId="15" type="noConversion"/>
  </si>
  <si>
    <t>2019.3.27. ~ 
2019.4.17</t>
    <phoneticPr fontId="15" type="noConversion"/>
  </si>
  <si>
    <t>분양완료일까지</t>
    <phoneticPr fontId="15" type="noConversion"/>
  </si>
  <si>
    <t>2020.10.30</t>
    <phoneticPr fontId="15" type="noConversion"/>
  </si>
  <si>
    <t>미준공</t>
    <phoneticPr fontId="15" type="noConversion"/>
  </si>
  <si>
    <t>-</t>
    <phoneticPr fontId="15" type="noConversion"/>
  </si>
  <si>
    <t>소   계</t>
    <phoneticPr fontId="15" type="noConversion"/>
  </si>
  <si>
    <t>합     계</t>
    <phoneticPr fontId="22" type="noConversion"/>
  </si>
  <si>
    <t>함평군</t>
    <phoneticPr fontId="11" type="noConversion"/>
  </si>
  <si>
    <t>구례군</t>
    <phoneticPr fontId="11" type="noConversion"/>
  </si>
  <si>
    <t>장성군</t>
    <phoneticPr fontId="11" type="noConversion"/>
  </si>
  <si>
    <t>장성군</t>
  </si>
  <si>
    <t>장성읍</t>
  </si>
  <si>
    <t>2019.3.5. ~ 
2019.3.7</t>
  </si>
  <si>
    <t>분양완료일까지</t>
  </si>
  <si>
    <t>2020.12.</t>
  </si>
  <si>
    <t>-</t>
  </si>
  <si>
    <t>공공/민간</t>
  </si>
  <si>
    <t>구례군</t>
    <phoneticPr fontId="15" type="noConversion"/>
  </si>
  <si>
    <t>구례읍</t>
    <phoneticPr fontId="15" type="noConversion"/>
  </si>
  <si>
    <t>2019.7.15~
2019.7.16</t>
    <phoneticPr fontId="15" type="noConversion"/>
  </si>
  <si>
    <t>2019.8.6</t>
    <phoneticPr fontId="15" type="noConversion"/>
  </si>
  <si>
    <t>2019.08.</t>
    <phoneticPr fontId="15" type="noConversion"/>
  </si>
  <si>
    <t>구례군</t>
    <phoneticPr fontId="11" type="noConversion"/>
  </si>
  <si>
    <t>해남군</t>
    <phoneticPr fontId="11" type="noConversion"/>
  </si>
  <si>
    <t>해남읍</t>
    <phoneticPr fontId="15" type="noConversion"/>
  </si>
  <si>
    <t>민간</t>
    <phoneticPr fontId="15" type="noConversion"/>
  </si>
  <si>
    <t>분양</t>
    <phoneticPr fontId="15" type="noConversion"/>
  </si>
  <si>
    <t>81B</t>
    <phoneticPr fontId="15" type="noConversion"/>
  </si>
  <si>
    <t>2019.02.27</t>
    <phoneticPr fontId="15" type="noConversion"/>
  </si>
  <si>
    <t>2019.09.06.</t>
    <phoneticPr fontId="15" type="noConversion"/>
  </si>
  <si>
    <t>준공</t>
    <phoneticPr fontId="15" type="noConversion"/>
  </si>
  <si>
    <t>-</t>
    <phoneticPr fontId="15" type="noConversion"/>
  </si>
  <si>
    <t>공공/민간</t>
    <phoneticPr fontId="15" type="noConversion"/>
  </si>
  <si>
    <t>83A</t>
    <phoneticPr fontId="15" type="noConversion"/>
  </si>
  <si>
    <t>소    계</t>
    <phoneticPr fontId="15" type="noConversion"/>
  </si>
  <si>
    <t>2017.4.13.~
2017.4.22.</t>
    <phoneticPr fontId="15" type="noConversion"/>
  </si>
  <si>
    <t>2018.1.25.~
2018.1.26.</t>
    <phoneticPr fontId="15" type="noConversion"/>
  </si>
  <si>
    <t>2019.2.7.~
2019.2.8.</t>
    <phoneticPr fontId="15" type="noConversion"/>
  </si>
  <si>
    <t>서면</t>
    <phoneticPr fontId="15" type="noConversion"/>
  </si>
  <si>
    <t>민간</t>
    <phoneticPr fontId="15" type="noConversion"/>
  </si>
  <si>
    <t>분양</t>
    <phoneticPr fontId="15" type="noConversion"/>
  </si>
  <si>
    <t>84.79A</t>
    <phoneticPr fontId="15" type="noConversion"/>
  </si>
  <si>
    <t>84.67B</t>
    <phoneticPr fontId="15" type="noConversion"/>
  </si>
  <si>
    <t>84.46C</t>
    <phoneticPr fontId="15" type="noConversion"/>
  </si>
  <si>
    <t>-</t>
    <phoneticPr fontId="15" type="noConversion"/>
  </si>
  <si>
    <t>2019.8.19.~
2019.8.21.</t>
    <phoneticPr fontId="15" type="noConversion"/>
  </si>
  <si>
    <t>2019.9.11.</t>
    <phoneticPr fontId="15" type="noConversion"/>
  </si>
  <si>
    <t>2022.1.31.</t>
    <phoneticPr fontId="15" type="noConversion"/>
  </si>
  <si>
    <t>삼향읍</t>
    <phoneticPr fontId="15" type="noConversion"/>
  </si>
  <si>
    <t>민간</t>
    <phoneticPr fontId="15" type="noConversion"/>
  </si>
  <si>
    <t>분양</t>
    <phoneticPr fontId="15" type="noConversion"/>
  </si>
  <si>
    <t>2021.03</t>
    <phoneticPr fontId="15" type="noConversion"/>
  </si>
  <si>
    <t>미준공</t>
    <phoneticPr fontId="15" type="noConversion"/>
  </si>
  <si>
    <t>-</t>
    <phoneticPr fontId="15" type="noConversion"/>
  </si>
  <si>
    <t>공공/민간</t>
    <phoneticPr fontId="15" type="noConversion"/>
  </si>
  <si>
    <t>소   계</t>
    <phoneticPr fontId="15" type="noConversion"/>
  </si>
  <si>
    <t>광양시</t>
    <phoneticPr fontId="15" type="noConversion"/>
  </si>
  <si>
    <t>성황
도이지구</t>
    <phoneticPr fontId="15" type="noConversion"/>
  </si>
  <si>
    <t>민간</t>
    <phoneticPr fontId="15" type="noConversion"/>
  </si>
  <si>
    <t>분양</t>
    <phoneticPr fontId="15" type="noConversion"/>
  </si>
  <si>
    <t>59.99A</t>
    <phoneticPr fontId="15" type="noConversion"/>
  </si>
  <si>
    <t>2019.8.8. ~</t>
    <phoneticPr fontId="15" type="noConversion"/>
  </si>
  <si>
    <t>수시계약</t>
    <phoneticPr fontId="15" type="noConversion"/>
  </si>
  <si>
    <t>2021-10-31</t>
    <phoneticPr fontId="15" type="noConversion"/>
  </si>
  <si>
    <t>미준공</t>
    <phoneticPr fontId="15" type="noConversion"/>
  </si>
  <si>
    <t>공공/민간</t>
    <phoneticPr fontId="15" type="noConversion"/>
  </si>
  <si>
    <t>59.99B</t>
    <phoneticPr fontId="15" type="noConversion"/>
  </si>
  <si>
    <t>74.95A</t>
    <phoneticPr fontId="15" type="noConversion"/>
  </si>
  <si>
    <t>74.93B</t>
    <phoneticPr fontId="15" type="noConversion"/>
  </si>
  <si>
    <t>84.96A</t>
    <phoneticPr fontId="15" type="noConversion"/>
  </si>
  <si>
    <t>84.99B</t>
    <phoneticPr fontId="15" type="noConversion"/>
  </si>
  <si>
    <t>84.99C</t>
    <phoneticPr fontId="15" type="noConversion"/>
  </si>
  <si>
    <t>84.99D</t>
    <phoneticPr fontId="15" type="noConversion"/>
  </si>
  <si>
    <t>소  계</t>
    <phoneticPr fontId="15" type="noConversion"/>
  </si>
  <si>
    <t>당해월
('19. 10월)</t>
    <phoneticPr fontId="9" type="noConversion"/>
  </si>
  <si>
    <t>민간분양 주택('19. 10월)</t>
    <phoneticPr fontId="9" type="noConversion"/>
  </si>
  <si>
    <t>달동</t>
    <phoneticPr fontId="15" type="noConversion"/>
  </si>
  <si>
    <t>2019.10.2 ~ 2017.10.7</t>
    <phoneticPr fontId="15" type="noConversion"/>
  </si>
  <si>
    <t>분양완료일까지</t>
    <phoneticPr fontId="15" type="noConversion"/>
  </si>
  <si>
    <t>2021.11.30.</t>
    <phoneticPr fontId="15" type="noConversion"/>
  </si>
  <si>
    <t>신항지구</t>
    <phoneticPr fontId="15" type="noConversion"/>
  </si>
  <si>
    <t>당해월
('19. 11월)</t>
    <phoneticPr fontId="9" type="noConversion"/>
  </si>
  <si>
    <t xml:space="preserve"> □ 업체별 현황 ('19. 11. 30. 현재)</t>
    <phoneticPr fontId="15" type="noConversion"/>
  </si>
  <si>
    <t>민간분양 주택('19. 11월)</t>
    <phoneticPr fontId="9" type="noConversion"/>
  </si>
  <si>
    <t>민간분양 주택('19. 11월)</t>
    <phoneticPr fontId="15" type="noConversion"/>
  </si>
  <si>
    <t>민간분양 주택('19. 10월)</t>
    <phoneticPr fontId="15" type="noConversion"/>
  </si>
  <si>
    <t>2019.9.11</t>
    <phoneticPr fontId="15" type="noConversion"/>
  </si>
  <si>
    <t>~</t>
    <phoneticPr fontId="15" type="noConversion"/>
  </si>
  <si>
    <t>2019.9.3.~
2019.9.5.</t>
    <phoneticPr fontId="15" type="noConversion"/>
  </si>
  <si>
    <t>2018.5.23.~
2018.5.25.</t>
    <phoneticPr fontId="15" type="noConversion"/>
  </si>
  <si>
    <t>2017.12.6.~
2017.12.7.</t>
    <phoneticPr fontId="15" type="noConversion"/>
  </si>
  <si>
    <t>○○○</t>
  </si>
  <si>
    <t>○○○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</si>
  <si>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</si>
  <si>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</si>
  <si>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</si>
  <si>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</si>
  <si>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</si>
  <si>
    <t>○○○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</si>
</sst>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#,##0_);[Red]\(#,##0\)"/>
    <numFmt numFmtId="179" formatCode="#,##0.0_);[Red]\(#,##0.0\)"/>
    <numFmt numFmtId="180" formatCode="0.00_);[Red]\(0.00\)"/>
    <numFmt numFmtId="181" formatCode="#,##0.00_);[Red]\(#,##0.00\)"/>
    <numFmt numFmtId="182" formatCode="0.0000_);[Red]\(0.0000\)"/>
    <numFmt numFmtId="183" formatCode="#,##0_ "/>
  </numFmts>
  <fonts count="36" x14ac:knownFonts="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2"/>
      <color indexed="8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20"/>
      <name val="HY견고딕"/>
      <family val="1"/>
      <charset val="129"/>
    </font>
    <font>
      <b/>
      <sz val="20"/>
      <name val="맑은 고딕"/>
      <family val="3"/>
      <charset val="129"/>
      <scheme val="major"/>
    </font>
    <font>
      <sz val="11"/>
      <color indexed="9"/>
      <name val="맑은 고딕"/>
      <family val="3"/>
      <charset val="129"/>
    </font>
    <font>
      <sz val="8"/>
      <name val="맑은 고딕"/>
      <family val="3"/>
      <charset val="129"/>
    </font>
    <font>
      <sz val="11"/>
      <color rgb="FFFF0000"/>
      <name val="돋움"/>
      <family val="3"/>
      <charset val="129"/>
    </font>
    <font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sz val="20"/>
      <color theme="1"/>
      <name val="HY견고딕"/>
      <family val="1"/>
      <charset val="129"/>
    </font>
    <font>
      <sz val="12"/>
      <name val="돋움"/>
      <family val="3"/>
      <charset val="129"/>
    </font>
    <font>
      <sz val="10"/>
      <color theme="1"/>
      <name val="돋움"/>
      <family val="3"/>
      <charset val="129"/>
    </font>
    <font>
      <b/>
      <sz val="12"/>
      <name val="돋움"/>
      <family val="3"/>
      <charset val="129"/>
    </font>
    <font>
      <sz val="15"/>
      <color rgb="FFFF0000"/>
      <name val="돋움"/>
      <family val="3"/>
      <charset val="129"/>
    </font>
    <font>
      <sz val="12"/>
      <color theme="0"/>
      <name val="돋움"/>
      <family val="3"/>
      <charset val="129"/>
    </font>
    <font>
      <sz val="10"/>
      <name val="돋움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0"/>
      </patternFill>
    </fill>
    <fill>
      <patternFill patternType="solid">
        <fgColor rgb="FFFFCC99"/>
        <bgColor indexed="0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27">
    <xf numFmtId="0" fontId="0" fillId="0" borderId="0" applyFill="0" applyAlignment="0"/>
    <xf numFmtId="41" fontId="8" fillId="0" borderId="0" applyFont="0" applyFill="0" applyAlignment="0" applyProtection="0"/>
    <xf numFmtId="41" fontId="12" fillId="0" borderId="0" applyFont="0" applyFill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176" fontId="10" fillId="0" borderId="0" applyFont="0" applyFill="0" applyAlignment="0" applyProtection="0"/>
    <xf numFmtId="177" fontId="13" fillId="0" borderId="0" applyFont="0" applyFill="0" applyBorder="0" applyAlignment="0" applyProtection="0"/>
    <xf numFmtId="0" fontId="8" fillId="0" borderId="0" applyFill="0" applyAlignment="0"/>
    <xf numFmtId="0" fontId="12" fillId="0" borderId="0" applyFill="0" applyAlignment="0"/>
    <xf numFmtId="0" fontId="17" fillId="0" borderId="0">
      <alignment vertical="center"/>
    </xf>
    <xf numFmtId="0" fontId="17" fillId="0" borderId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8" fillId="0" borderId="0">
      <alignment vertical="center"/>
    </xf>
    <xf numFmtId="0" fontId="12" fillId="0" borderId="0" applyFill="0" applyAlignment="0"/>
    <xf numFmtId="9" fontId="9" fillId="0" borderId="0" applyFont="0" applyFill="0" applyAlignment="0" applyProtection="0"/>
    <xf numFmtId="41" fontId="12" fillId="0" borderId="0" applyFont="0" applyFill="0" applyAlignment="0" applyProtection="0"/>
    <xf numFmtId="41" fontId="12" fillId="0" borderId="0" applyFont="0" applyFill="0" applyAlignment="0" applyProtection="0"/>
    <xf numFmtId="0" fontId="12" fillId="0" borderId="0" applyFill="0" applyAlignment="0"/>
    <xf numFmtId="0" fontId="12" fillId="0" borderId="0" applyFill="0" applyAlignment="0"/>
    <xf numFmtId="0" fontId="12" fillId="0" borderId="0" applyFill="0" applyAlignment="0"/>
    <xf numFmtId="41" fontId="12" fillId="0" borderId="0" applyFont="0" applyFill="0" applyAlignment="0" applyProtection="0"/>
    <xf numFmtId="0" fontId="12" fillId="0" borderId="0" applyFill="0" applyAlignment="0"/>
    <xf numFmtId="41" fontId="8" fillId="0" borderId="0" applyFont="0" applyFill="0" applyAlignment="0" applyProtection="0"/>
    <xf numFmtId="0" fontId="8" fillId="0" borderId="0" applyFill="0" applyAlignment="0"/>
    <xf numFmtId="0" fontId="7" fillId="0" borderId="0">
      <alignment vertical="center"/>
    </xf>
    <xf numFmtId="0" fontId="8" fillId="0" borderId="0" applyFill="0" applyAlignment="0"/>
    <xf numFmtId="9" fontId="9" fillId="0" borderId="0" applyFont="0" applyFill="0" applyAlignment="0" applyProtection="0"/>
    <xf numFmtId="41" fontId="8" fillId="0" borderId="0" applyFont="0" applyFill="0" applyAlignment="0" applyProtection="0"/>
    <xf numFmtId="41" fontId="8" fillId="0" borderId="0" applyFont="0" applyFill="0" applyAlignment="0" applyProtection="0"/>
    <xf numFmtId="0" fontId="8" fillId="0" borderId="0" applyFill="0" applyAlignment="0"/>
    <xf numFmtId="0" fontId="8" fillId="0" borderId="0" applyFill="0" applyAlignment="0"/>
    <xf numFmtId="0" fontId="8" fillId="0" borderId="0" applyFill="0" applyAlignment="0"/>
    <xf numFmtId="41" fontId="8" fillId="0" borderId="0" applyFont="0" applyFill="0" applyAlignment="0" applyProtection="0"/>
    <xf numFmtId="0" fontId="8" fillId="0" borderId="0" applyFill="0" applyAlignment="0"/>
    <xf numFmtId="41" fontId="8" fillId="0" borderId="0" applyFont="0" applyFill="0" applyAlignment="0" applyProtection="0"/>
    <xf numFmtId="0" fontId="8" fillId="0" borderId="0" applyFill="0" applyAlignment="0"/>
    <xf numFmtId="0" fontId="6" fillId="0" borderId="0">
      <alignment vertical="center"/>
    </xf>
    <xf numFmtId="0" fontId="8" fillId="0" borderId="0" applyFill="0" applyAlignment="0"/>
    <xf numFmtId="41" fontId="8" fillId="0" borderId="0" applyFont="0" applyFill="0" applyAlignment="0" applyProtection="0"/>
    <xf numFmtId="41" fontId="8" fillId="0" borderId="0" applyFont="0" applyFill="0" applyAlignment="0" applyProtection="0"/>
    <xf numFmtId="0" fontId="8" fillId="0" borderId="0" applyFill="0" applyAlignment="0"/>
    <xf numFmtId="0" fontId="8" fillId="0" borderId="0" applyFill="0" applyAlignment="0"/>
    <xf numFmtId="0" fontId="8" fillId="0" borderId="0" applyFill="0" applyAlignment="0"/>
    <xf numFmtId="41" fontId="8" fillId="0" borderId="0" applyFont="0" applyFill="0" applyAlignment="0" applyProtection="0"/>
    <xf numFmtId="0" fontId="8" fillId="0" borderId="0" applyFill="0" applyAlignment="0"/>
    <xf numFmtId="0" fontId="6" fillId="0" borderId="0">
      <alignment vertical="center"/>
    </xf>
    <xf numFmtId="0" fontId="8" fillId="0" borderId="0" applyFill="0" applyAlignment="0"/>
    <xf numFmtId="9" fontId="9" fillId="0" borderId="0" applyFont="0" applyFill="0" applyAlignment="0" applyProtection="0"/>
    <xf numFmtId="41" fontId="8" fillId="0" borderId="0" applyFont="0" applyFill="0" applyAlignment="0" applyProtection="0"/>
    <xf numFmtId="0" fontId="8" fillId="0" borderId="0" applyFill="0" applyAlignment="0"/>
    <xf numFmtId="0" fontId="5" fillId="0" borderId="0">
      <alignment vertical="center"/>
    </xf>
    <xf numFmtId="0" fontId="8" fillId="0" borderId="0" applyFill="0" applyAlignment="0"/>
    <xf numFmtId="41" fontId="8" fillId="0" borderId="0" applyFont="0" applyFill="0" applyAlignment="0" applyProtection="0"/>
    <xf numFmtId="41" fontId="8" fillId="0" borderId="0" applyFont="0" applyFill="0" applyAlignment="0" applyProtection="0"/>
    <xf numFmtId="0" fontId="8" fillId="0" borderId="0" applyFill="0" applyAlignment="0"/>
    <xf numFmtId="0" fontId="8" fillId="0" borderId="0" applyFill="0" applyAlignment="0"/>
    <xf numFmtId="0" fontId="8" fillId="0" borderId="0" applyFill="0" applyAlignment="0"/>
    <xf numFmtId="41" fontId="8" fillId="0" borderId="0" applyFont="0" applyFill="0" applyAlignment="0" applyProtection="0"/>
    <xf numFmtId="0" fontId="8" fillId="0" borderId="0" applyFill="0" applyAlignment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Alignment="0" applyProtection="0"/>
    <xf numFmtId="0" fontId="8" fillId="0" borderId="0" applyFill="0" applyAlignment="0"/>
    <xf numFmtId="0" fontId="4" fillId="0" borderId="0">
      <alignment vertical="center"/>
    </xf>
    <xf numFmtId="0" fontId="8" fillId="0" borderId="0" applyFill="0" applyAlignment="0"/>
    <xf numFmtId="41" fontId="8" fillId="0" borderId="0" applyFont="0" applyFill="0" applyAlignment="0" applyProtection="0"/>
    <xf numFmtId="41" fontId="8" fillId="0" borderId="0" applyFont="0" applyFill="0" applyAlignment="0" applyProtection="0"/>
    <xf numFmtId="0" fontId="8" fillId="0" borderId="0" applyFill="0" applyAlignment="0"/>
    <xf numFmtId="0" fontId="8" fillId="0" borderId="0" applyFill="0" applyAlignment="0"/>
    <xf numFmtId="0" fontId="8" fillId="0" borderId="0" applyFill="0" applyAlignment="0"/>
    <xf numFmtId="41" fontId="8" fillId="0" borderId="0" applyFont="0" applyFill="0" applyAlignment="0" applyProtection="0"/>
    <xf numFmtId="0" fontId="8" fillId="0" borderId="0" applyFill="0" applyAlignment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0" fontId="17" fillId="0" borderId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8" fillId="0" borderId="0" applyFill="0" applyAlignment="0"/>
    <xf numFmtId="41" fontId="8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17" fillId="0" borderId="0" applyFont="0" applyFill="0" applyBorder="0" applyAlignment="0" applyProtection="0"/>
    <xf numFmtId="0" fontId="8" fillId="0" borderId="0" applyFill="0" applyAlignment="0"/>
  </cellStyleXfs>
  <cellXfs count="499">
    <xf numFmtId="0" fontId="0" fillId="0" borderId="0" xfId="0" applyFill="1" applyAlignment="1"/>
    <xf numFmtId="0" fontId="16" fillId="0" borderId="0" xfId="0" applyFont="1" applyFill="1" applyAlignment="1"/>
    <xf numFmtId="0" fontId="14" fillId="0" borderId="0" xfId="0" applyFont="1" applyFill="1" applyAlignment="1"/>
    <xf numFmtId="0" fontId="17" fillId="0" borderId="0" xfId="10" applyFont="1"/>
    <xf numFmtId="0" fontId="17" fillId="0" borderId="0" xfId="10" applyFont="1" applyAlignment="1">
      <alignment vertical="top"/>
    </xf>
    <xf numFmtId="0" fontId="17" fillId="0" borderId="0" xfId="10" applyFont="1" applyFill="1" applyAlignment="1">
      <alignment vertical="center"/>
    </xf>
    <xf numFmtId="0" fontId="17" fillId="0" borderId="0" xfId="10" applyFont="1" applyAlignment="1">
      <alignment vertical="center"/>
    </xf>
    <xf numFmtId="179" fontId="17" fillId="0" borderId="0" xfId="10" applyNumberFormat="1" applyFont="1" applyAlignment="1">
      <alignment horizontal="right" vertical="center"/>
    </xf>
    <xf numFmtId="178" fontId="17" fillId="0" borderId="0" xfId="10" applyNumberFormat="1" applyFont="1" applyAlignment="1">
      <alignment horizontal="right" vertical="center"/>
    </xf>
    <xf numFmtId="49" fontId="17" fillId="0" borderId="0" xfId="10" applyNumberFormat="1" applyFont="1" applyAlignment="1">
      <alignment vertical="center"/>
    </xf>
    <xf numFmtId="0" fontId="17" fillId="0" borderId="0" xfId="10" applyFont="1"/>
    <xf numFmtId="0" fontId="24" fillId="0" borderId="0" xfId="0" applyFont="1" applyFill="1" applyAlignment="1"/>
    <xf numFmtId="0" fontId="24" fillId="0" borderId="0" xfId="0" applyNumberFormat="1" applyFont="1" applyFill="1" applyAlignment="1"/>
    <xf numFmtId="49" fontId="23" fillId="0" borderId="0" xfId="86" applyNumberFormat="1" applyFont="1" applyFill="1" applyBorder="1" applyAlignment="1">
      <alignment vertical="center" wrapText="1"/>
    </xf>
    <xf numFmtId="0" fontId="26" fillId="0" borderId="0" xfId="0" applyFont="1" applyFill="1" applyAlignment="1"/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/>
    <xf numFmtId="0" fontId="25" fillId="0" borderId="0" xfId="10" applyFont="1"/>
    <xf numFmtId="0" fontId="25" fillId="0" borderId="0" xfId="89" applyFont="1"/>
    <xf numFmtId="0" fontId="25" fillId="0" borderId="0" xfId="0" applyNumberFormat="1" applyFont="1" applyFill="1" applyAlignment="1"/>
    <xf numFmtId="178" fontId="25" fillId="0" borderId="0" xfId="10" applyNumberFormat="1" applyFont="1"/>
    <xf numFmtId="0" fontId="25" fillId="0" borderId="0" xfId="10" applyFont="1" applyAlignment="1">
      <alignment vertical="top"/>
    </xf>
    <xf numFmtId="0" fontId="25" fillId="0" borderId="0" xfId="10" applyFont="1" applyFill="1" applyAlignment="1">
      <alignment vertical="center"/>
    </xf>
    <xf numFmtId="0" fontId="25" fillId="0" borderId="0" xfId="10" applyFont="1" applyAlignment="1">
      <alignment vertical="center"/>
    </xf>
    <xf numFmtId="178" fontId="25" fillId="0" borderId="0" xfId="10" applyNumberFormat="1" applyFont="1" applyAlignment="1">
      <alignment horizontal="right" vertical="center"/>
    </xf>
    <xf numFmtId="49" fontId="25" fillId="0" borderId="0" xfId="10" applyNumberFormat="1" applyFont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41" fontId="24" fillId="0" borderId="3" xfId="87" applyNumberFormat="1" applyFont="1" applyFill="1" applyBorder="1" applyAlignment="1">
      <alignment horizontal="right" vertical="center"/>
    </xf>
    <xf numFmtId="0" fontId="25" fillId="0" borderId="7" xfId="0" applyNumberFormat="1" applyFont="1" applyFill="1" applyBorder="1" applyAlignment="1" applyProtection="1">
      <alignment horizontal="center" vertical="center"/>
    </xf>
    <xf numFmtId="41" fontId="25" fillId="0" borderId="3" xfId="0" applyNumberFormat="1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41" fontId="25" fillId="5" borderId="7" xfId="3" applyNumberFormat="1" applyFont="1" applyFill="1" applyBorder="1" applyAlignment="1" applyProtection="1">
      <alignment horizontal="center" vertical="center"/>
    </xf>
    <xf numFmtId="0" fontId="25" fillId="0" borderId="3" xfId="86" applyFont="1" applyFill="1" applyBorder="1" applyAlignment="1">
      <alignment horizontal="center" vertical="center"/>
    </xf>
    <xf numFmtId="0" fontId="25" fillId="0" borderId="3" xfId="86" applyFont="1" applyFill="1" applyBorder="1" applyAlignment="1">
      <alignment horizontal="center" vertical="center" wrapText="1"/>
    </xf>
    <xf numFmtId="41" fontId="27" fillId="5" borderId="3" xfId="0" applyNumberFormat="1" applyFont="1" applyFill="1" applyBorder="1" applyAlignment="1">
      <alignment horizontal="right" vertical="center"/>
    </xf>
    <xf numFmtId="183" fontId="24" fillId="0" borderId="3" xfId="0" applyNumberFormat="1" applyFont="1" applyFill="1" applyBorder="1" applyAlignment="1">
      <alignment horizontal="right" vertical="center"/>
    </xf>
    <xf numFmtId="41" fontId="24" fillId="0" borderId="3" xfId="87" applyFont="1" applyFill="1" applyBorder="1" applyAlignment="1">
      <alignment horizontal="right" vertical="center"/>
    </xf>
    <xf numFmtId="183" fontId="25" fillId="5" borderId="3" xfId="0" applyNumberFormat="1" applyFont="1" applyFill="1" applyBorder="1" applyAlignment="1">
      <alignment horizontal="right" vertical="center"/>
    </xf>
    <xf numFmtId="41" fontId="28" fillId="5" borderId="3" xfId="0" applyNumberFormat="1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right" vertical="center"/>
    </xf>
    <xf numFmtId="178" fontId="27" fillId="0" borderId="20" xfId="86" applyNumberFormat="1" applyFont="1" applyFill="1" applyBorder="1" applyAlignment="1">
      <alignment horizontal="right" vertical="center"/>
    </xf>
    <xf numFmtId="178" fontId="27" fillId="5" borderId="20" xfId="86" applyNumberFormat="1" applyFont="1" applyFill="1" applyBorder="1" applyAlignment="1">
      <alignment horizontal="right" vertical="center"/>
    </xf>
    <xf numFmtId="178" fontId="25" fillId="0" borderId="20" xfId="86" applyNumberFormat="1" applyFont="1" applyFill="1" applyBorder="1" applyAlignment="1">
      <alignment horizontal="right" vertical="center"/>
    </xf>
    <xf numFmtId="41" fontId="25" fillId="0" borderId="20" xfId="81" applyFont="1" applyBorder="1" applyAlignment="1">
      <alignment vertical="center"/>
    </xf>
    <xf numFmtId="178" fontId="25" fillId="0" borderId="20" xfId="86" applyNumberFormat="1" applyFont="1" applyFill="1" applyBorder="1" applyAlignment="1">
      <alignment vertical="center"/>
    </xf>
    <xf numFmtId="0" fontId="28" fillId="0" borderId="7" xfId="0" applyFont="1" applyFill="1" applyBorder="1" applyAlignment="1">
      <alignment horizontal="right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right" vertical="center"/>
    </xf>
    <xf numFmtId="41" fontId="30" fillId="0" borderId="3" xfId="87" applyNumberFormat="1" applyFont="1" applyFill="1" applyBorder="1" applyAlignment="1">
      <alignment horizontal="right" vertical="center"/>
    </xf>
    <xf numFmtId="183" fontId="30" fillId="0" borderId="3" xfId="0" applyNumberFormat="1" applyFont="1" applyFill="1" applyBorder="1" applyAlignment="1">
      <alignment horizontal="right" vertical="center"/>
    </xf>
    <xf numFmtId="178" fontId="25" fillId="0" borderId="20" xfId="10" applyNumberFormat="1" applyFont="1" applyBorder="1" applyAlignment="1">
      <alignment horizontal="right" vertical="center"/>
    </xf>
    <xf numFmtId="0" fontId="25" fillId="0" borderId="20" xfId="10" applyFont="1" applyFill="1" applyBorder="1" applyAlignment="1">
      <alignment horizontal="right" vertical="center"/>
    </xf>
    <xf numFmtId="178" fontId="17" fillId="0" borderId="20" xfId="86" applyNumberFormat="1" applyFont="1" applyFill="1" applyBorder="1" applyAlignment="1">
      <alignment horizontal="right" vertical="center" wrapText="1"/>
    </xf>
    <xf numFmtId="0" fontId="17" fillId="0" borderId="3" xfId="86" applyFont="1" applyFill="1" applyBorder="1" applyAlignment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/>
    </xf>
    <xf numFmtId="0" fontId="24" fillId="0" borderId="3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22" xfId="0" applyFont="1" applyFill="1" applyBorder="1" applyAlignment="1" applyProtection="1">
      <alignment horizontal="right" vertical="center"/>
    </xf>
    <xf numFmtId="0" fontId="25" fillId="5" borderId="10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41" fontId="25" fillId="5" borderId="3" xfId="0" applyNumberFormat="1" applyFont="1" applyFill="1" applyBorder="1" applyAlignment="1">
      <alignment vertical="center"/>
    </xf>
    <xf numFmtId="41" fontId="24" fillId="5" borderId="3" xfId="0" applyNumberFormat="1" applyFont="1" applyFill="1" applyBorder="1" applyAlignment="1">
      <alignment vertical="center"/>
    </xf>
    <xf numFmtId="0" fontId="30" fillId="0" borderId="7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20" xfId="124" applyFont="1" applyBorder="1" applyAlignment="1">
      <alignment vertical="center"/>
    </xf>
    <xf numFmtId="0" fontId="30" fillId="0" borderId="7" xfId="0" applyFont="1" applyFill="1" applyBorder="1" applyAlignment="1">
      <alignment horizontal="right" vertical="center"/>
    </xf>
    <xf numFmtId="183" fontId="30" fillId="0" borderId="20" xfId="0" applyNumberFormat="1" applyFont="1" applyFill="1" applyBorder="1" applyAlignment="1">
      <alignment horizontal="right" vertical="center"/>
    </xf>
    <xf numFmtId="183" fontId="14" fillId="0" borderId="0" xfId="0" applyNumberFormat="1" applyFont="1" applyFill="1" applyAlignment="1"/>
    <xf numFmtId="41" fontId="25" fillId="0" borderId="23" xfId="81" applyFont="1" applyBorder="1" applyAlignment="1">
      <alignment vertical="center"/>
    </xf>
    <xf numFmtId="178" fontId="25" fillId="2" borderId="24" xfId="86" applyNumberFormat="1" applyFont="1" applyFill="1" applyBorder="1" applyAlignment="1">
      <alignment horizontal="center" vertical="center" wrapText="1"/>
    </xf>
    <xf numFmtId="178" fontId="9" fillId="5" borderId="25" xfId="86" applyNumberFormat="1" applyFont="1" applyFill="1" applyBorder="1" applyAlignment="1">
      <alignment horizontal="right" vertical="center"/>
    </xf>
    <xf numFmtId="178" fontId="17" fillId="0" borderId="25" xfId="86" applyNumberFormat="1" applyFont="1" applyFill="1" applyBorder="1" applyAlignment="1">
      <alignment horizontal="right" vertical="center"/>
    </xf>
    <xf numFmtId="41" fontId="25" fillId="0" borderId="25" xfId="81" applyFont="1" applyBorder="1" applyAlignment="1">
      <alignment vertical="center"/>
    </xf>
    <xf numFmtId="41" fontId="25" fillId="0" borderId="25" xfId="81" applyFont="1" applyBorder="1" applyAlignment="1">
      <alignment horizontal="right" vertical="center"/>
    </xf>
    <xf numFmtId="178" fontId="25" fillId="5" borderId="25" xfId="86" applyNumberFormat="1" applyFont="1" applyFill="1" applyBorder="1" applyAlignment="1">
      <alignment horizontal="right" vertical="center"/>
    </xf>
    <xf numFmtId="178" fontId="25" fillId="0" borderId="25" xfId="86" applyNumberFormat="1" applyFont="1" applyFill="1" applyBorder="1" applyAlignment="1">
      <alignment horizontal="right" vertical="center"/>
    </xf>
    <xf numFmtId="178" fontId="25" fillId="5" borderId="25" xfId="10" applyNumberFormat="1" applyFont="1" applyFill="1" applyBorder="1" applyAlignment="1">
      <alignment horizontal="right" vertical="center"/>
    </xf>
    <xf numFmtId="0" fontId="25" fillId="0" borderId="25" xfId="124" applyFont="1" applyBorder="1" applyAlignment="1">
      <alignment vertical="center"/>
    </xf>
    <xf numFmtId="178" fontId="25" fillId="0" borderId="25" xfId="86" applyNumberFormat="1" applyFont="1" applyFill="1" applyBorder="1" applyAlignment="1">
      <alignment vertical="center"/>
    </xf>
    <xf numFmtId="0" fontId="27" fillId="7" borderId="3" xfId="10" applyFont="1" applyFill="1" applyBorder="1" applyAlignment="1">
      <alignment horizontal="center" vertical="center"/>
    </xf>
    <xf numFmtId="0" fontId="25" fillId="7" borderId="3" xfId="86" applyFont="1" applyFill="1" applyBorder="1" applyAlignment="1">
      <alignment vertical="center" wrapText="1"/>
    </xf>
    <xf numFmtId="0" fontId="25" fillId="7" borderId="3" xfId="86" applyFont="1" applyFill="1" applyBorder="1" applyAlignment="1">
      <alignment horizontal="center" vertical="center" wrapText="1"/>
    </xf>
    <xf numFmtId="178" fontId="27" fillId="7" borderId="20" xfId="86" applyNumberFormat="1" applyFont="1" applyFill="1" applyBorder="1" applyAlignment="1">
      <alignment horizontal="right" vertical="center"/>
    </xf>
    <xf numFmtId="178" fontId="9" fillId="7" borderId="25" xfId="86" applyNumberFormat="1" applyFont="1" applyFill="1" applyBorder="1" applyAlignment="1">
      <alignment horizontal="right" vertical="center"/>
    </xf>
    <xf numFmtId="0" fontId="9" fillId="7" borderId="3" xfId="86" applyFont="1" applyFill="1" applyBorder="1" applyAlignment="1">
      <alignment horizontal="center" vertical="center" wrapText="1"/>
    </xf>
    <xf numFmtId="0" fontId="17" fillId="7" borderId="3" xfId="86" applyFont="1" applyFill="1" applyBorder="1" applyAlignment="1">
      <alignment horizontal="center" vertical="center" wrapText="1"/>
    </xf>
    <xf numFmtId="0" fontId="17" fillId="7" borderId="3" xfId="86" applyFont="1" applyFill="1" applyBorder="1" applyAlignment="1">
      <alignment vertical="center" wrapText="1"/>
    </xf>
    <xf numFmtId="178" fontId="9" fillId="7" borderId="20" xfId="86" applyNumberFormat="1" applyFont="1" applyFill="1" applyBorder="1" applyAlignment="1">
      <alignment horizontal="right" vertical="center" wrapText="1"/>
    </xf>
    <xf numFmtId="0" fontId="27" fillId="7" borderId="3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vertical="center"/>
    </xf>
    <xf numFmtId="41" fontId="27" fillId="7" borderId="20" xfId="81" applyFont="1" applyFill="1" applyBorder="1" applyAlignment="1">
      <alignment vertical="center"/>
    </xf>
    <xf numFmtId="178" fontId="27" fillId="7" borderId="25" xfId="86" applyNumberFormat="1" applyFont="1" applyFill="1" applyBorder="1" applyAlignment="1">
      <alignment horizontal="right" vertical="center"/>
    </xf>
    <xf numFmtId="178" fontId="27" fillId="7" borderId="23" xfId="86" applyNumberFormat="1" applyFont="1" applyFill="1" applyBorder="1" applyAlignment="1">
      <alignment horizontal="right" vertical="center"/>
    </xf>
    <xf numFmtId="0" fontId="27" fillId="7" borderId="3" xfId="89" applyFont="1" applyFill="1" applyBorder="1" applyAlignment="1">
      <alignment horizontal="center" vertical="center"/>
    </xf>
    <xf numFmtId="0" fontId="27" fillId="7" borderId="3" xfId="89" applyFont="1" applyFill="1" applyBorder="1" applyAlignment="1">
      <alignment vertical="center"/>
    </xf>
    <xf numFmtId="0" fontId="27" fillId="7" borderId="3" xfId="10" applyFont="1" applyFill="1" applyBorder="1" applyAlignment="1">
      <alignment vertical="center"/>
    </xf>
    <xf numFmtId="0" fontId="1" fillId="7" borderId="3" xfId="124" applyFont="1" applyFill="1" applyBorder="1" applyAlignment="1">
      <alignment horizontal="center" vertical="center"/>
    </xf>
    <xf numFmtId="0" fontId="25" fillId="7" borderId="20" xfId="124" applyFont="1" applyFill="1" applyBorder="1" applyAlignment="1">
      <alignment vertical="center"/>
    </xf>
    <xf numFmtId="182" fontId="27" fillId="7" borderId="3" xfId="89" applyNumberFormat="1" applyFont="1" applyFill="1" applyBorder="1" applyAlignment="1">
      <alignment horizontal="center" vertical="center"/>
    </xf>
    <xf numFmtId="182" fontId="27" fillId="7" borderId="3" xfId="89" applyNumberFormat="1" applyFont="1" applyFill="1" applyBorder="1" applyAlignment="1">
      <alignment vertical="center"/>
    </xf>
    <xf numFmtId="180" fontId="27" fillId="7" borderId="3" xfId="89" applyNumberFormat="1" applyFont="1" applyFill="1" applyBorder="1" applyAlignment="1">
      <alignment horizontal="center" vertical="center"/>
    </xf>
    <xf numFmtId="180" fontId="27" fillId="7" borderId="3" xfId="89" applyNumberFormat="1" applyFont="1" applyFill="1" applyBorder="1" applyAlignment="1">
      <alignment vertical="center"/>
    </xf>
    <xf numFmtId="180" fontId="27" fillId="7" borderId="9" xfId="89" applyNumberFormat="1" applyFont="1" applyFill="1" applyBorder="1" applyAlignment="1">
      <alignment horizontal="center" vertical="center"/>
    </xf>
    <xf numFmtId="180" fontId="27" fillId="7" borderId="9" xfId="89" applyNumberFormat="1" applyFont="1" applyFill="1" applyBorder="1" applyAlignment="1">
      <alignment vertical="center"/>
    </xf>
    <xf numFmtId="178" fontId="28" fillId="8" borderId="20" xfId="86" applyNumberFormat="1" applyFont="1" applyFill="1" applyBorder="1" applyAlignment="1">
      <alignment horizontal="right" vertical="center"/>
    </xf>
    <xf numFmtId="178" fontId="28" fillId="8" borderId="25" xfId="86" applyNumberFormat="1" applyFont="1" applyFill="1" applyBorder="1" applyAlignment="1">
      <alignment horizontal="right" vertical="center"/>
    </xf>
    <xf numFmtId="49" fontId="25" fillId="8" borderId="21" xfId="86" applyNumberFormat="1" applyFont="1" applyFill="1" applyBorder="1" applyAlignment="1">
      <alignment horizontal="center" vertical="center"/>
    </xf>
    <xf numFmtId="49" fontId="25" fillId="8" borderId="3" xfId="86" applyNumberFormat="1" applyFont="1" applyFill="1" applyBorder="1" applyAlignment="1">
      <alignment horizontal="center" vertical="center"/>
    </xf>
    <xf numFmtId="49" fontId="25" fillId="8" borderId="20" xfId="86" applyNumberFormat="1" applyFont="1" applyFill="1" applyBorder="1" applyAlignment="1">
      <alignment horizontal="center" vertical="center"/>
    </xf>
    <xf numFmtId="49" fontId="25" fillId="8" borderId="29" xfId="86" applyNumberFormat="1" applyFont="1" applyFill="1" applyBorder="1" applyAlignment="1">
      <alignment horizontal="center" vertical="center"/>
    </xf>
    <xf numFmtId="178" fontId="27" fillId="8" borderId="17" xfId="10" applyNumberFormat="1" applyFont="1" applyFill="1" applyBorder="1" applyAlignment="1">
      <alignment horizontal="right" vertical="center"/>
    </xf>
    <xf numFmtId="178" fontId="27" fillId="8" borderId="20" xfId="10" applyNumberFormat="1" applyFont="1" applyFill="1" applyBorder="1" applyAlignment="1">
      <alignment horizontal="right" vertical="center"/>
    </xf>
    <xf numFmtId="178" fontId="27" fillId="8" borderId="25" xfId="10" applyNumberFormat="1" applyFont="1" applyFill="1" applyBorder="1" applyAlignment="1">
      <alignment horizontal="right" vertical="center"/>
    </xf>
    <xf numFmtId="49" fontId="27" fillId="8" borderId="19" xfId="10" applyNumberFormat="1" applyFont="1" applyFill="1" applyBorder="1" applyAlignment="1">
      <alignment vertical="center"/>
    </xf>
    <xf numFmtId="49" fontId="27" fillId="8" borderId="3" xfId="10" applyNumberFormat="1" applyFont="1" applyFill="1" applyBorder="1" applyAlignment="1">
      <alignment vertical="center"/>
    </xf>
    <xf numFmtId="49" fontId="27" fillId="8" borderId="20" xfId="10" applyNumberFormat="1" applyFont="1" applyFill="1" applyBorder="1" applyAlignment="1">
      <alignment vertical="center"/>
    </xf>
    <xf numFmtId="49" fontId="27" fillId="8" borderId="29" xfId="10" applyNumberFormat="1" applyFont="1" applyFill="1" applyBorder="1" applyAlignment="1">
      <alignment vertical="center"/>
    </xf>
    <xf numFmtId="178" fontId="27" fillId="8" borderId="20" xfId="90" applyNumberFormat="1" applyFont="1" applyFill="1" applyBorder="1">
      <alignment vertical="center"/>
    </xf>
    <xf numFmtId="178" fontId="27" fillId="8" borderId="25" xfId="90" applyNumberFormat="1" applyFont="1" applyFill="1" applyBorder="1">
      <alignment vertical="center"/>
    </xf>
    <xf numFmtId="0" fontId="25" fillId="8" borderId="21" xfId="9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vertical="center"/>
    </xf>
    <xf numFmtId="0" fontId="25" fillId="8" borderId="20" xfId="0" applyFont="1" applyFill="1" applyBorder="1" applyAlignment="1">
      <alignment vertical="center"/>
    </xf>
    <xf numFmtId="0" fontId="25" fillId="8" borderId="29" xfId="0" applyFont="1" applyFill="1" applyBorder="1" applyAlignment="1">
      <alignment vertical="center"/>
    </xf>
    <xf numFmtId="178" fontId="27" fillId="8" borderId="20" xfId="86" applyNumberFormat="1" applyFont="1" applyFill="1" applyBorder="1" applyAlignment="1">
      <alignment horizontal="right" vertical="center"/>
    </xf>
    <xf numFmtId="49" fontId="25" fillId="8" borderId="21" xfId="86" applyNumberFormat="1" applyFont="1" applyFill="1" applyBorder="1" applyAlignment="1">
      <alignment horizontal="center" vertical="center" wrapText="1"/>
    </xf>
    <xf numFmtId="49" fontId="25" fillId="8" borderId="3" xfId="86" applyNumberFormat="1" applyFont="1" applyFill="1" applyBorder="1" applyAlignment="1">
      <alignment horizontal="center" vertical="center" wrapText="1"/>
    </xf>
    <xf numFmtId="49" fontId="25" fillId="8" borderId="20" xfId="86" applyNumberFormat="1" applyFont="1" applyFill="1" applyBorder="1" applyAlignment="1">
      <alignment horizontal="center" vertical="center" wrapText="1"/>
    </xf>
    <xf numFmtId="49" fontId="25" fillId="8" borderId="29" xfId="86" applyNumberFormat="1" applyFont="1" applyFill="1" applyBorder="1" applyAlignment="1">
      <alignment horizontal="center" vertical="center" wrapText="1"/>
    </xf>
    <xf numFmtId="49" fontId="27" fillId="8" borderId="21" xfId="10" applyNumberFormat="1" applyFont="1" applyFill="1" applyBorder="1" applyAlignment="1">
      <alignment vertical="center"/>
    </xf>
    <xf numFmtId="0" fontId="25" fillId="8" borderId="13" xfId="9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vertical="center"/>
    </xf>
    <xf numFmtId="0" fontId="25" fillId="8" borderId="11" xfId="0" applyFont="1" applyFill="1" applyBorder="1" applyAlignment="1">
      <alignment vertical="center"/>
    </xf>
    <xf numFmtId="0" fontId="25" fillId="8" borderId="30" xfId="0" applyFont="1" applyFill="1" applyBorder="1" applyAlignment="1">
      <alignment vertical="center"/>
    </xf>
    <xf numFmtId="49" fontId="25" fillId="8" borderId="21" xfId="10" applyNumberFormat="1" applyFont="1" applyFill="1" applyBorder="1" applyAlignment="1">
      <alignment vertical="center"/>
    </xf>
    <xf numFmtId="49" fontId="25" fillId="8" borderId="3" xfId="10" applyNumberFormat="1" applyFont="1" applyFill="1" applyBorder="1" applyAlignment="1">
      <alignment vertical="center"/>
    </xf>
    <xf numFmtId="49" fontId="25" fillId="8" borderId="20" xfId="10" applyNumberFormat="1" applyFont="1" applyFill="1" applyBorder="1" applyAlignment="1">
      <alignment vertical="center"/>
    </xf>
    <xf numFmtId="49" fontId="25" fillId="8" borderId="29" xfId="10" applyNumberFormat="1" applyFont="1" applyFill="1" applyBorder="1" applyAlignment="1">
      <alignment vertical="center"/>
    </xf>
    <xf numFmtId="178" fontId="27" fillId="8" borderId="26" xfId="90" applyNumberFormat="1" applyFont="1" applyFill="1" applyBorder="1">
      <alignment vertical="center"/>
    </xf>
    <xf numFmtId="181" fontId="25" fillId="2" borderId="5" xfId="86" applyNumberFormat="1" applyFont="1" applyFill="1" applyBorder="1" applyAlignment="1">
      <alignment horizontal="center" vertical="center"/>
    </xf>
    <xf numFmtId="181" fontId="25" fillId="7" borderId="3" xfId="86" applyNumberFormat="1" applyFont="1" applyFill="1" applyBorder="1" applyAlignment="1">
      <alignment horizontal="center" vertical="center" wrapText="1"/>
    </xf>
    <xf numFmtId="181" fontId="17" fillId="7" borderId="3" xfId="86" applyNumberFormat="1" applyFont="1" applyFill="1" applyBorder="1" applyAlignment="1">
      <alignment horizontal="center" vertical="center" wrapText="1"/>
    </xf>
    <xf numFmtId="181" fontId="17" fillId="7" borderId="3" xfId="86" applyNumberFormat="1" applyFont="1" applyFill="1" applyBorder="1" applyAlignment="1">
      <alignment horizontal="right" vertical="center" wrapText="1"/>
    </xf>
    <xf numFmtId="181" fontId="27" fillId="7" borderId="3" xfId="0" applyNumberFormat="1" applyFont="1" applyFill="1" applyBorder="1" applyAlignment="1">
      <alignment vertical="center"/>
    </xf>
    <xf numFmtId="181" fontId="27" fillId="7" borderId="20" xfId="0" applyNumberFormat="1" applyFont="1" applyFill="1" applyBorder="1" applyAlignment="1">
      <alignment vertical="center"/>
    </xf>
    <xf numFmtId="181" fontId="27" fillId="7" borderId="3" xfId="89" applyNumberFormat="1" applyFont="1" applyFill="1" applyBorder="1" applyAlignment="1">
      <alignment vertical="center"/>
    </xf>
    <xf numFmtId="181" fontId="27" fillId="7" borderId="3" xfId="10" applyNumberFormat="1" applyFont="1" applyFill="1" applyBorder="1" applyAlignment="1">
      <alignment vertical="center"/>
    </xf>
    <xf numFmtId="181" fontId="25" fillId="7" borderId="3" xfId="124" applyNumberFormat="1" applyFont="1" applyFill="1" applyBorder="1" applyAlignment="1">
      <alignment horizontal="center" vertical="center"/>
    </xf>
    <xf numFmtId="181" fontId="27" fillId="7" borderId="3" xfId="89" applyNumberFormat="1" applyFont="1" applyFill="1" applyBorder="1" applyAlignment="1">
      <alignment horizontal="center" vertical="center"/>
    </xf>
    <xf numFmtId="181" fontId="27" fillId="7" borderId="9" xfId="89" applyNumberFormat="1" applyFont="1" applyFill="1" applyBorder="1" applyAlignment="1">
      <alignment vertical="center"/>
    </xf>
    <xf numFmtId="181" fontId="25" fillId="5" borderId="3" xfId="86" applyNumberFormat="1" applyFont="1" applyFill="1" applyBorder="1" applyAlignment="1">
      <alignment horizontal="center" vertical="center" wrapText="1"/>
    </xf>
    <xf numFmtId="181" fontId="25" fillId="0" borderId="0" xfId="10" applyNumberFormat="1" applyFont="1" applyAlignment="1">
      <alignment horizontal="right" vertical="center"/>
    </xf>
    <xf numFmtId="181" fontId="17" fillId="0" borderId="0" xfId="10" applyNumberFormat="1" applyFont="1" applyAlignment="1">
      <alignment horizontal="right" vertical="center"/>
    </xf>
    <xf numFmtId="181" fontId="25" fillId="5" borderId="3" xfId="86" applyNumberFormat="1" applyFont="1" applyFill="1" applyBorder="1" applyAlignment="1">
      <alignment horizontal="center" vertical="center"/>
    </xf>
    <xf numFmtId="181" fontId="25" fillId="5" borderId="3" xfId="86" applyNumberFormat="1" applyFont="1" applyFill="1" applyBorder="1" applyAlignment="1">
      <alignment horizontal="left" vertical="center" indent="2"/>
    </xf>
    <xf numFmtId="181" fontId="25" fillId="5" borderId="3" xfId="86" applyNumberFormat="1" applyFont="1" applyFill="1" applyBorder="1" applyAlignment="1">
      <alignment horizontal="left" vertical="center" wrapText="1" indent="2"/>
    </xf>
    <xf numFmtId="181" fontId="25" fillId="0" borderId="3" xfId="86" applyNumberFormat="1" applyFont="1" applyFill="1" applyBorder="1" applyAlignment="1">
      <alignment horizontal="center" vertical="center"/>
    </xf>
    <xf numFmtId="181" fontId="27" fillId="7" borderId="3" xfId="10" applyNumberFormat="1" applyFont="1" applyFill="1" applyBorder="1" applyAlignment="1">
      <alignment horizontal="center" vertical="center"/>
    </xf>
    <xf numFmtId="181" fontId="25" fillId="0" borderId="3" xfId="86" applyNumberFormat="1" applyFont="1" applyFill="1" applyBorder="1" applyAlignment="1">
      <alignment horizontal="center" vertical="center" wrapText="1"/>
    </xf>
    <xf numFmtId="181" fontId="25" fillId="0" borderId="3" xfId="124" applyNumberFormat="1" applyFont="1" applyBorder="1" applyAlignment="1">
      <alignment horizontal="center" vertical="center"/>
    </xf>
    <xf numFmtId="181" fontId="25" fillId="0" borderId="3" xfId="0" applyNumberFormat="1" applyFont="1" applyBorder="1" applyAlignment="1">
      <alignment horizontal="center" vertical="center"/>
    </xf>
    <xf numFmtId="181" fontId="25" fillId="5" borderId="20" xfId="86" applyNumberFormat="1" applyFont="1" applyFill="1" applyBorder="1" applyAlignment="1">
      <alignment horizontal="center" vertical="center"/>
    </xf>
    <xf numFmtId="181" fontId="17" fillId="0" borderId="3" xfId="86" applyNumberFormat="1" applyFont="1" applyFill="1" applyBorder="1" applyAlignment="1">
      <alignment horizontal="center" vertical="center" wrapText="1"/>
    </xf>
    <xf numFmtId="181" fontId="25" fillId="0" borderId="3" xfId="86" applyNumberFormat="1" applyFont="1" applyFill="1" applyBorder="1" applyAlignment="1">
      <alignment horizontal="left" vertical="center" indent="1"/>
    </xf>
    <xf numFmtId="0" fontId="17" fillId="0" borderId="0" xfId="0" applyFont="1" applyFill="1" applyAlignment="1"/>
    <xf numFmtId="41" fontId="27" fillId="7" borderId="3" xfId="0" applyNumberFormat="1" applyFont="1" applyFill="1" applyBorder="1" applyAlignment="1">
      <alignment horizontal="right" vertical="center"/>
    </xf>
    <xf numFmtId="183" fontId="32" fillId="7" borderId="3" xfId="0" applyNumberFormat="1" applyFont="1" applyFill="1" applyBorder="1" applyAlignment="1">
      <alignment horizontal="right" vertical="center"/>
    </xf>
    <xf numFmtId="41" fontId="28" fillId="7" borderId="3" xfId="0" applyNumberFormat="1" applyFont="1" applyFill="1" applyBorder="1" applyAlignment="1">
      <alignment horizontal="right" vertical="center"/>
    </xf>
    <xf numFmtId="41" fontId="24" fillId="7" borderId="3" xfId="0" applyNumberFormat="1" applyFont="1" applyFill="1" applyBorder="1" applyAlignment="1">
      <alignment horizontal="right" vertical="center"/>
    </xf>
    <xf numFmtId="41" fontId="24" fillId="7" borderId="10" xfId="0" applyNumberFormat="1" applyFont="1" applyFill="1" applyBorder="1" applyAlignment="1">
      <alignment horizontal="right" vertical="center"/>
    </xf>
    <xf numFmtId="0" fontId="14" fillId="7" borderId="3" xfId="0" applyFont="1" applyFill="1" applyBorder="1" applyAlignment="1">
      <alignment horizontal="right" vertical="center"/>
    </xf>
    <xf numFmtId="41" fontId="27" fillId="9" borderId="3" xfId="0" applyNumberFormat="1" applyFont="1" applyFill="1" applyBorder="1" applyAlignment="1">
      <alignment horizontal="right" vertical="center"/>
    </xf>
    <xf numFmtId="183" fontId="30" fillId="9" borderId="3" xfId="0" applyNumberFormat="1" applyFont="1" applyFill="1" applyBorder="1" applyAlignment="1">
      <alignment vertical="center"/>
    </xf>
    <xf numFmtId="41" fontId="28" fillId="9" borderId="3" xfId="0" applyNumberFormat="1" applyFont="1" applyFill="1" applyBorder="1" applyAlignment="1">
      <alignment horizontal="right" vertical="center"/>
    </xf>
    <xf numFmtId="178" fontId="17" fillId="5" borderId="25" xfId="86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81" fontId="25" fillId="0" borderId="3" xfId="0" applyNumberFormat="1" applyFont="1" applyFill="1" applyBorder="1" applyAlignment="1">
      <alignment horizontal="center" vertical="center"/>
    </xf>
    <xf numFmtId="178" fontId="25" fillId="0" borderId="33" xfId="86" applyNumberFormat="1" applyFont="1" applyFill="1" applyBorder="1" applyAlignment="1">
      <alignment horizontal="right" vertical="center"/>
    </xf>
    <xf numFmtId="0" fontId="27" fillId="7" borderId="10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vertical="center"/>
    </xf>
    <xf numFmtId="178" fontId="27" fillId="7" borderId="33" xfId="86" applyNumberFormat="1" applyFont="1" applyFill="1" applyBorder="1" applyAlignment="1">
      <alignment horizontal="right" vertical="center"/>
    </xf>
    <xf numFmtId="41" fontId="25" fillId="0" borderId="3" xfId="81" applyFont="1" applyBorder="1" applyAlignment="1">
      <alignment vertical="center"/>
    </xf>
    <xf numFmtId="178" fontId="27" fillId="7" borderId="3" xfId="86" applyNumberFormat="1" applyFont="1" applyFill="1" applyBorder="1" applyAlignment="1">
      <alignment horizontal="right" vertical="center"/>
    </xf>
    <xf numFmtId="41" fontId="25" fillId="0" borderId="3" xfId="81" applyFont="1" applyBorder="1" applyAlignment="1">
      <alignment horizontal="right" vertical="center"/>
    </xf>
    <xf numFmtId="178" fontId="27" fillId="7" borderId="25" xfId="124" applyNumberFormat="1" applyFont="1" applyFill="1" applyBorder="1" applyAlignment="1">
      <alignment vertical="center"/>
    </xf>
    <xf numFmtId="0" fontId="34" fillId="0" borderId="0" xfId="0" applyFont="1" applyFill="1" applyAlignment="1"/>
    <xf numFmtId="0" fontId="17" fillId="10" borderId="10" xfId="86" applyNumberFormat="1" applyFont="1" applyFill="1" applyBorder="1" applyAlignment="1">
      <alignment horizontal="center" vertical="center" wrapText="1"/>
    </xf>
    <xf numFmtId="181" fontId="17" fillId="10" borderId="3" xfId="86" applyNumberFormat="1" applyFont="1" applyFill="1" applyBorder="1" applyAlignment="1">
      <alignment horizontal="left" vertical="center" wrapText="1" indent="2"/>
    </xf>
    <xf numFmtId="178" fontId="9" fillId="10" borderId="20" xfId="86" applyNumberFormat="1" applyFont="1" applyFill="1" applyBorder="1" applyAlignment="1">
      <alignment horizontal="right" vertical="center"/>
    </xf>
    <xf numFmtId="178" fontId="17" fillId="0" borderId="0" xfId="10" applyNumberFormat="1" applyFont="1"/>
    <xf numFmtId="0" fontId="9" fillId="7" borderId="3" xfId="89" applyFont="1" applyFill="1" applyBorder="1" applyAlignment="1">
      <alignment horizontal="center" vertical="center"/>
    </xf>
    <xf numFmtId="0" fontId="9" fillId="7" borderId="3" xfId="89" applyFont="1" applyFill="1" applyBorder="1" applyAlignment="1">
      <alignment vertical="center"/>
    </xf>
    <xf numFmtId="181" fontId="9" fillId="7" borderId="3" xfId="89" applyNumberFormat="1" applyFont="1" applyFill="1" applyBorder="1" applyAlignment="1">
      <alignment vertical="center"/>
    </xf>
    <xf numFmtId="178" fontId="9" fillId="7" borderId="20" xfId="86" applyNumberFormat="1" applyFont="1" applyFill="1" applyBorder="1" applyAlignment="1">
      <alignment horizontal="right" vertical="center"/>
    </xf>
    <xf numFmtId="178" fontId="9" fillId="7" borderId="3" xfId="86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 applyProtection="1">
      <alignment horizontal="center" vertical="center"/>
    </xf>
    <xf numFmtId="0" fontId="30" fillId="0" borderId="3" xfId="0" applyNumberFormat="1" applyFont="1" applyFill="1" applyBorder="1" applyAlignment="1">
      <alignment horizontal="right" vertical="center"/>
    </xf>
    <xf numFmtId="49" fontId="17" fillId="0" borderId="0" xfId="86" applyNumberFormat="1" applyFont="1" applyFill="1" applyBorder="1" applyAlignment="1">
      <alignment vertical="center" wrapText="1"/>
    </xf>
    <xf numFmtId="181" fontId="17" fillId="5" borderId="3" xfId="86" applyNumberFormat="1" applyFont="1" applyFill="1" applyBorder="1" applyAlignment="1">
      <alignment horizontal="center" vertical="center"/>
    </xf>
    <xf numFmtId="178" fontId="17" fillId="0" borderId="20" xfId="86" applyNumberFormat="1" applyFont="1" applyFill="1" applyBorder="1" applyAlignment="1">
      <alignment horizontal="right" vertical="center"/>
    </xf>
    <xf numFmtId="183" fontId="28" fillId="7" borderId="3" xfId="0" applyNumberFormat="1" applyFont="1" applyFill="1" applyBorder="1" applyAlignment="1">
      <alignment horizontal="right" vertical="center"/>
    </xf>
    <xf numFmtId="183" fontId="24" fillId="9" borderId="3" xfId="0" applyNumberFormat="1" applyFont="1" applyFill="1" applyBorder="1" applyAlignment="1">
      <alignment vertical="center"/>
    </xf>
    <xf numFmtId="178" fontId="27" fillId="8" borderId="3" xfId="86" applyNumberFormat="1" applyFont="1" applyFill="1" applyBorder="1" applyAlignment="1">
      <alignment horizontal="right" vertical="center"/>
    </xf>
    <xf numFmtId="183" fontId="24" fillId="5" borderId="3" xfId="0" applyNumberFormat="1" applyFont="1" applyFill="1" applyBorder="1" applyAlignment="1">
      <alignment horizontal="right" vertical="center"/>
    </xf>
    <xf numFmtId="179" fontId="25" fillId="0" borderId="0" xfId="10" applyNumberFormat="1" applyFont="1" applyAlignment="1">
      <alignment horizontal="right" vertical="center"/>
    </xf>
    <xf numFmtId="49" fontId="25" fillId="0" borderId="0" xfId="86" applyNumberFormat="1" applyFont="1" applyFill="1" applyBorder="1" applyAlignment="1">
      <alignment vertical="center" wrapText="1"/>
    </xf>
    <xf numFmtId="41" fontId="27" fillId="7" borderId="3" xfId="81" applyFont="1" applyFill="1" applyBorder="1" applyAlignment="1">
      <alignment vertical="center"/>
    </xf>
    <xf numFmtId="41" fontId="25" fillId="0" borderId="33" xfId="81" applyFont="1" applyBorder="1" applyAlignment="1">
      <alignment vertical="center"/>
    </xf>
    <xf numFmtId="178" fontId="25" fillId="7" borderId="25" xfId="86" applyNumberFormat="1" applyFont="1" applyFill="1" applyBorder="1" applyAlignment="1">
      <alignment horizontal="right" vertical="center"/>
    </xf>
    <xf numFmtId="178" fontId="17" fillId="10" borderId="40" xfId="86" applyNumberFormat="1" applyFont="1" applyFill="1" applyBorder="1" applyAlignment="1">
      <alignment horizontal="right" vertical="center"/>
    </xf>
    <xf numFmtId="178" fontId="25" fillId="5" borderId="3" xfId="86" applyNumberFormat="1" applyFont="1" applyFill="1" applyBorder="1" applyAlignment="1">
      <alignment horizontal="right" vertical="center"/>
    </xf>
    <xf numFmtId="181" fontId="25" fillId="5" borderId="20" xfId="0" applyNumberFormat="1" applyFont="1" applyFill="1" applyBorder="1" applyAlignment="1">
      <alignment horizontal="center" vertical="center"/>
    </xf>
    <xf numFmtId="178" fontId="25" fillId="5" borderId="0" xfId="10" applyNumberFormat="1" applyFont="1" applyFill="1" applyBorder="1" applyAlignment="1">
      <alignment horizontal="right" vertical="center"/>
    </xf>
    <xf numFmtId="178" fontId="25" fillId="0" borderId="0" xfId="10" applyNumberFormat="1" applyFont="1" applyBorder="1"/>
    <xf numFmtId="0" fontId="25" fillId="0" borderId="0" xfId="10" applyFont="1" applyBorder="1"/>
    <xf numFmtId="178" fontId="27" fillId="8" borderId="3" xfId="90" applyNumberFormat="1" applyFont="1" applyFill="1" applyBorder="1">
      <alignment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7" borderId="5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/>
    </xf>
    <xf numFmtId="0" fontId="28" fillId="0" borderId="5" xfId="0" applyNumberFormat="1" applyFont="1" applyFill="1" applyBorder="1" applyAlignment="1" applyProtection="1">
      <alignment horizontal="center" vertical="center"/>
    </xf>
    <xf numFmtId="0" fontId="28" fillId="0" borderId="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49" fontId="25" fillId="0" borderId="10" xfId="86" applyNumberFormat="1" applyFont="1" applyFill="1" applyBorder="1" applyAlignment="1">
      <alignment horizontal="center" vertical="center" wrapText="1"/>
    </xf>
    <xf numFmtId="49" fontId="25" fillId="0" borderId="14" xfId="86" applyNumberFormat="1" applyFont="1" applyFill="1" applyBorder="1" applyAlignment="1">
      <alignment horizontal="center" vertical="center" wrapText="1"/>
    </xf>
    <xf numFmtId="49" fontId="25" fillId="0" borderId="9" xfId="86" applyNumberFormat="1" applyFont="1" applyFill="1" applyBorder="1" applyAlignment="1">
      <alignment horizontal="center" vertical="center" wrapText="1"/>
    </xf>
    <xf numFmtId="49" fontId="25" fillId="0" borderId="30" xfId="86" applyNumberFormat="1" applyFont="1" applyFill="1" applyBorder="1" applyAlignment="1">
      <alignment horizontal="center" vertical="center" wrapText="1"/>
    </xf>
    <xf numFmtId="49" fontId="25" fillId="0" borderId="31" xfId="86" applyNumberFormat="1" applyFont="1" applyFill="1" applyBorder="1" applyAlignment="1">
      <alignment horizontal="center" vertical="center" wrapText="1"/>
    </xf>
    <xf numFmtId="49" fontId="25" fillId="0" borderId="32" xfId="86" applyNumberFormat="1" applyFont="1" applyFill="1" applyBorder="1" applyAlignment="1">
      <alignment horizontal="center" vertical="center" wrapText="1"/>
    </xf>
    <xf numFmtId="0" fontId="25" fillId="0" borderId="10" xfId="86" applyFont="1" applyFill="1" applyBorder="1" applyAlignment="1">
      <alignment horizontal="center" vertical="center"/>
    </xf>
    <xf numFmtId="0" fontId="25" fillId="0" borderId="14" xfId="86" applyFont="1" applyFill="1" applyBorder="1" applyAlignment="1">
      <alignment horizontal="center" vertical="center"/>
    </xf>
    <xf numFmtId="0" fontId="25" fillId="0" borderId="9" xfId="86" applyFont="1" applyFill="1" applyBorder="1" applyAlignment="1">
      <alignment horizontal="center" vertical="center"/>
    </xf>
    <xf numFmtId="49" fontId="25" fillId="0" borderId="11" xfId="86" applyNumberFormat="1" applyFont="1" applyFill="1" applyBorder="1" applyAlignment="1">
      <alignment horizontal="center" vertical="center" wrapText="1"/>
    </xf>
    <xf numFmtId="49" fontId="25" fillId="0" borderId="15" xfId="86" applyNumberFormat="1" applyFont="1" applyFill="1" applyBorder="1" applyAlignment="1">
      <alignment horizontal="center" vertical="center" wrapText="1"/>
    </xf>
    <xf numFmtId="49" fontId="25" fillId="0" borderId="17" xfId="86" applyNumberFormat="1" applyFont="1" applyFill="1" applyBorder="1" applyAlignment="1">
      <alignment horizontal="center" vertical="center" wrapText="1"/>
    </xf>
    <xf numFmtId="49" fontId="17" fillId="0" borderId="10" xfId="86" applyNumberFormat="1" applyFont="1" applyFill="1" applyBorder="1" applyAlignment="1">
      <alignment horizontal="center" vertical="center" wrapText="1"/>
    </xf>
    <xf numFmtId="49" fontId="17" fillId="0" borderId="9" xfId="86" applyNumberFormat="1" applyFont="1" applyFill="1" applyBorder="1" applyAlignment="1">
      <alignment horizontal="center" vertical="center" wrapText="1"/>
    </xf>
    <xf numFmtId="49" fontId="17" fillId="0" borderId="11" xfId="86" applyNumberFormat="1" applyFont="1" applyFill="1" applyBorder="1" applyAlignment="1">
      <alignment horizontal="center" vertical="center" wrapText="1"/>
    </xf>
    <xf numFmtId="49" fontId="17" fillId="0" borderId="17" xfId="86" applyNumberFormat="1" applyFont="1" applyFill="1" applyBorder="1" applyAlignment="1">
      <alignment horizontal="center" vertical="center" wrapText="1"/>
    </xf>
    <xf numFmtId="49" fontId="17" fillId="0" borderId="30" xfId="86" applyNumberFormat="1" applyFont="1" applyFill="1" applyBorder="1" applyAlignment="1">
      <alignment horizontal="center" vertical="center" wrapText="1"/>
    </xf>
    <xf numFmtId="49" fontId="17" fillId="0" borderId="31" xfId="86" applyNumberFormat="1" applyFont="1" applyFill="1" applyBorder="1" applyAlignment="1">
      <alignment horizontal="center" vertical="center" wrapText="1"/>
    </xf>
    <xf numFmtId="49" fontId="17" fillId="0" borderId="32" xfId="86" applyNumberFormat="1" applyFont="1" applyFill="1" applyBorder="1" applyAlignment="1">
      <alignment horizontal="center" vertical="center" wrapText="1"/>
    </xf>
    <xf numFmtId="0" fontId="17" fillId="0" borderId="10" xfId="86" applyFont="1" applyFill="1" applyBorder="1" applyAlignment="1">
      <alignment horizontal="center" vertical="center" wrapText="1"/>
    </xf>
    <xf numFmtId="0" fontId="17" fillId="0" borderId="9" xfId="86" applyFont="1" applyFill="1" applyBorder="1" applyAlignment="1">
      <alignment horizontal="center" vertical="center" wrapText="1"/>
    </xf>
    <xf numFmtId="0" fontId="17" fillId="0" borderId="11" xfId="86" applyFont="1" applyFill="1" applyBorder="1" applyAlignment="1">
      <alignment horizontal="center" vertical="center" wrapText="1"/>
    </xf>
    <xf numFmtId="0" fontId="17" fillId="0" borderId="12" xfId="86" applyFont="1" applyFill="1" applyBorder="1" applyAlignment="1">
      <alignment horizontal="center" vertical="center" wrapText="1"/>
    </xf>
    <xf numFmtId="0" fontId="17" fillId="0" borderId="13" xfId="86" applyFont="1" applyFill="1" applyBorder="1" applyAlignment="1">
      <alignment horizontal="center" vertical="center" wrapText="1"/>
    </xf>
    <xf numFmtId="0" fontId="17" fillId="0" borderId="17" xfId="86" applyFont="1" applyFill="1" applyBorder="1" applyAlignment="1">
      <alignment horizontal="center" vertical="center" wrapText="1"/>
    </xf>
    <xf numFmtId="0" fontId="17" fillId="0" borderId="18" xfId="86" applyFont="1" applyFill="1" applyBorder="1" applyAlignment="1">
      <alignment horizontal="center" vertical="center" wrapText="1"/>
    </xf>
    <xf numFmtId="0" fontId="17" fillId="0" borderId="19" xfId="86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17" fontId="25" fillId="0" borderId="11" xfId="86" applyNumberFormat="1" applyFont="1" applyFill="1" applyBorder="1" applyAlignment="1">
      <alignment horizontal="center" vertical="center" wrapText="1"/>
    </xf>
    <xf numFmtId="17" fontId="25" fillId="0" borderId="12" xfId="86" applyNumberFormat="1" applyFont="1" applyFill="1" applyBorder="1" applyAlignment="1">
      <alignment horizontal="center" vertical="center" wrapText="1"/>
    </xf>
    <xf numFmtId="17" fontId="25" fillId="0" borderId="13" xfId="86" applyNumberFormat="1" applyFont="1" applyFill="1" applyBorder="1" applyAlignment="1">
      <alignment horizontal="center" vertical="center" wrapText="1"/>
    </xf>
    <xf numFmtId="17" fontId="25" fillId="0" borderId="17" xfId="86" applyNumberFormat="1" applyFont="1" applyFill="1" applyBorder="1" applyAlignment="1">
      <alignment horizontal="center" vertical="center" wrapText="1"/>
    </xf>
    <xf numFmtId="17" fontId="25" fillId="0" borderId="18" xfId="86" applyNumberFormat="1" applyFont="1" applyFill="1" applyBorder="1" applyAlignment="1">
      <alignment horizontal="center" vertical="center" wrapText="1"/>
    </xf>
    <xf numFmtId="17" fontId="25" fillId="0" borderId="19" xfId="86" applyNumberFormat="1" applyFont="1" applyFill="1" applyBorder="1" applyAlignment="1">
      <alignment horizontal="center" vertical="center" wrapText="1"/>
    </xf>
    <xf numFmtId="49" fontId="25" fillId="0" borderId="10" xfId="10" applyNumberFormat="1" applyFont="1" applyBorder="1" applyAlignment="1">
      <alignment horizontal="center" vertical="center" wrapText="1"/>
    </xf>
    <xf numFmtId="49" fontId="25" fillId="0" borderId="14" xfId="10" applyNumberFormat="1" applyFont="1" applyBorder="1" applyAlignment="1">
      <alignment horizontal="center" vertical="center"/>
    </xf>
    <xf numFmtId="49" fontId="25" fillId="0" borderId="9" xfId="10" applyNumberFormat="1" applyFont="1" applyBorder="1" applyAlignment="1">
      <alignment horizontal="center" vertical="center"/>
    </xf>
    <xf numFmtId="49" fontId="25" fillId="5" borderId="10" xfId="86" applyNumberFormat="1" applyFont="1" applyFill="1" applyBorder="1" applyAlignment="1">
      <alignment horizontal="center" vertical="center" wrapText="1"/>
    </xf>
    <xf numFmtId="49" fontId="25" fillId="5" borderId="14" xfId="86" applyNumberFormat="1" applyFont="1" applyFill="1" applyBorder="1" applyAlignment="1">
      <alignment horizontal="center" vertical="center" wrapText="1"/>
    </xf>
    <xf numFmtId="49" fontId="25" fillId="5" borderId="9" xfId="86" applyNumberFormat="1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25" fillId="0" borderId="11" xfId="126" applyFont="1" applyFill="1" applyBorder="1" applyAlignment="1">
      <alignment horizontal="center" vertical="center"/>
    </xf>
    <xf numFmtId="0" fontId="25" fillId="0" borderId="12" xfId="126" applyFont="1" applyFill="1" applyBorder="1" applyAlignment="1">
      <alignment horizontal="center" vertical="center"/>
    </xf>
    <xf numFmtId="0" fontId="25" fillId="0" borderId="13" xfId="126" applyFont="1" applyFill="1" applyBorder="1" applyAlignment="1">
      <alignment horizontal="center" vertical="center"/>
    </xf>
    <xf numFmtId="0" fontId="25" fillId="0" borderId="15" xfId="126" applyFont="1" applyFill="1" applyBorder="1" applyAlignment="1">
      <alignment horizontal="center" vertical="center"/>
    </xf>
    <xf numFmtId="0" fontId="25" fillId="0" borderId="0" xfId="126" applyFont="1" applyFill="1" applyBorder="1" applyAlignment="1">
      <alignment horizontal="center" vertical="center"/>
    </xf>
    <xf numFmtId="0" fontId="25" fillId="0" borderId="16" xfId="126" applyFont="1" applyFill="1" applyBorder="1" applyAlignment="1">
      <alignment horizontal="center" vertical="center"/>
    </xf>
    <xf numFmtId="0" fontId="25" fillId="0" borderId="17" xfId="126" applyFont="1" applyFill="1" applyBorder="1" applyAlignment="1">
      <alignment horizontal="center" vertical="center"/>
    </xf>
    <xf numFmtId="0" fontId="25" fillId="0" borderId="18" xfId="126" applyFont="1" applyFill="1" applyBorder="1" applyAlignment="1">
      <alignment horizontal="center" vertical="center"/>
    </xf>
    <xf numFmtId="0" fontId="25" fillId="0" borderId="19" xfId="126" applyFont="1" applyFill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10" xfId="1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86" applyFont="1" applyFill="1" applyBorder="1" applyAlignment="1">
      <alignment horizontal="center" vertical="center" wrapText="1"/>
    </xf>
    <xf numFmtId="0" fontId="25" fillId="0" borderId="14" xfId="86" applyFont="1" applyFill="1" applyBorder="1" applyAlignment="1">
      <alignment horizontal="center" vertical="center" wrapText="1"/>
    </xf>
    <xf numFmtId="0" fontId="25" fillId="0" borderId="9" xfId="86" applyFont="1" applyFill="1" applyBorder="1" applyAlignment="1">
      <alignment horizontal="center" vertical="center" wrapText="1"/>
    </xf>
    <xf numFmtId="49" fontId="25" fillId="0" borderId="10" xfId="10" quotePrefix="1" applyNumberFormat="1" applyFont="1" applyBorder="1" applyAlignment="1">
      <alignment horizontal="center" vertical="center"/>
    </xf>
    <xf numFmtId="49" fontId="25" fillId="0" borderId="14" xfId="10" quotePrefix="1" applyNumberFormat="1" applyFont="1" applyBorder="1" applyAlignment="1">
      <alignment horizontal="center" vertical="center"/>
    </xf>
    <xf numFmtId="49" fontId="25" fillId="0" borderId="9" xfId="10" quotePrefix="1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9" fontId="25" fillId="0" borderId="19" xfId="0" quotePrefix="1" applyNumberFormat="1" applyFont="1" applyBorder="1" applyAlignment="1">
      <alignment horizontal="center" vertical="center" wrapText="1"/>
    </xf>
    <xf numFmtId="49" fontId="17" fillId="0" borderId="10" xfId="10" applyNumberFormat="1" applyFont="1" applyBorder="1" applyAlignment="1">
      <alignment horizontal="center" vertical="center"/>
    </xf>
    <xf numFmtId="49" fontId="17" fillId="0" borderId="14" xfId="10" applyNumberFormat="1" applyFont="1" applyBorder="1" applyAlignment="1">
      <alignment horizontal="center" vertical="center"/>
    </xf>
    <xf numFmtId="49" fontId="17" fillId="0" borderId="9" xfId="10" quotePrefix="1" applyNumberFormat="1" applyFont="1" applyBorder="1" applyAlignment="1">
      <alignment horizontal="center" vertical="center"/>
    </xf>
    <xf numFmtId="49" fontId="17" fillId="0" borderId="11" xfId="10" applyNumberFormat="1" applyFont="1" applyBorder="1" applyAlignment="1">
      <alignment horizontal="center" vertical="center"/>
    </xf>
    <xf numFmtId="49" fontId="17" fillId="0" borderId="15" xfId="10" applyNumberFormat="1" applyFont="1" applyBorder="1" applyAlignment="1">
      <alignment horizontal="center" vertical="center"/>
    </xf>
    <xf numFmtId="49" fontId="17" fillId="0" borderId="17" xfId="10" applyNumberFormat="1" applyFont="1" applyBorder="1" applyAlignment="1">
      <alignment horizontal="center" vertical="center"/>
    </xf>
    <xf numFmtId="49" fontId="25" fillId="5" borderId="11" xfId="86" applyNumberFormat="1" applyFont="1" applyFill="1" applyBorder="1" applyAlignment="1">
      <alignment horizontal="center" vertical="center" wrapText="1"/>
    </xf>
    <xf numFmtId="49" fontId="25" fillId="5" borderId="15" xfId="86" applyNumberFormat="1" applyFont="1" applyFill="1" applyBorder="1" applyAlignment="1">
      <alignment horizontal="center" vertical="center" wrapText="1"/>
    </xf>
    <xf numFmtId="49" fontId="25" fillId="5" borderId="17" xfId="86" applyNumberFormat="1" applyFont="1" applyFill="1" applyBorder="1" applyAlignment="1">
      <alignment horizontal="center" vertical="center" wrapText="1"/>
    </xf>
    <xf numFmtId="49" fontId="25" fillId="0" borderId="13" xfId="86" applyNumberFormat="1" applyFont="1" applyFill="1" applyBorder="1" applyAlignment="1">
      <alignment horizontal="center" vertical="center" wrapText="1"/>
    </xf>
    <xf numFmtId="49" fontId="25" fillId="0" borderId="16" xfId="86" applyNumberFormat="1" applyFont="1" applyFill="1" applyBorder="1" applyAlignment="1">
      <alignment horizontal="center" vertical="center" wrapText="1"/>
    </xf>
    <xf numFmtId="49" fontId="25" fillId="0" borderId="19" xfId="86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top" wrapText="1"/>
    </xf>
    <xf numFmtId="0" fontId="33" fillId="0" borderId="0" xfId="0" applyFont="1" applyFill="1" applyAlignment="1">
      <alignment vertical="top"/>
    </xf>
    <xf numFmtId="49" fontId="17" fillId="0" borderId="9" xfId="10" applyNumberFormat="1" applyFont="1" applyBorder="1" applyAlignment="1">
      <alignment horizontal="center" vertical="center"/>
    </xf>
    <xf numFmtId="0" fontId="25" fillId="0" borderId="13" xfId="86" applyFont="1" applyFill="1" applyBorder="1" applyAlignment="1">
      <alignment horizontal="center" vertical="center"/>
    </xf>
    <xf numFmtId="0" fontId="25" fillId="0" borderId="16" xfId="86" applyFont="1" applyFill="1" applyBorder="1" applyAlignment="1">
      <alignment horizontal="center" vertical="center"/>
    </xf>
    <xf numFmtId="0" fontId="25" fillId="0" borderId="19" xfId="86" applyFont="1" applyFill="1" applyBorder="1" applyAlignment="1">
      <alignment horizontal="center" vertical="center"/>
    </xf>
    <xf numFmtId="0" fontId="28" fillId="8" borderId="20" xfId="90" applyFont="1" applyFill="1" applyBorder="1" applyAlignment="1">
      <alignment horizontal="center" vertical="center"/>
    </xf>
    <xf numFmtId="0" fontId="28" fillId="8" borderId="2" xfId="90" applyFont="1" applyFill="1" applyBorder="1" applyAlignment="1">
      <alignment horizontal="center" vertical="center"/>
    </xf>
    <xf numFmtId="0" fontId="28" fillId="8" borderId="21" xfId="90" applyFont="1" applyFill="1" applyBorder="1" applyAlignment="1">
      <alignment horizontal="center" vertical="center"/>
    </xf>
    <xf numFmtId="0" fontId="25" fillId="0" borderId="10" xfId="10" applyFont="1" applyBorder="1" applyAlignment="1">
      <alignment horizontal="center" vertical="center"/>
    </xf>
    <xf numFmtId="0" fontId="25" fillId="0" borderId="14" xfId="10" applyFont="1" applyBorder="1" applyAlignment="1">
      <alignment horizontal="center" vertical="center"/>
    </xf>
    <xf numFmtId="0" fontId="25" fillId="0" borderId="9" xfId="10" applyFont="1" applyBorder="1" applyAlignment="1">
      <alignment horizontal="center" vertical="center"/>
    </xf>
    <xf numFmtId="0" fontId="25" fillId="5" borderId="10" xfId="86" applyFont="1" applyFill="1" applyBorder="1" applyAlignment="1">
      <alignment horizontal="center" vertical="center" wrapText="1"/>
    </xf>
    <xf numFmtId="0" fontId="25" fillId="5" borderId="14" xfId="86" applyFont="1" applyFill="1" applyBorder="1" applyAlignment="1">
      <alignment horizontal="center" vertical="center" wrapText="1"/>
    </xf>
    <xf numFmtId="0" fontId="25" fillId="5" borderId="9" xfId="86" applyFont="1" applyFill="1" applyBorder="1" applyAlignment="1">
      <alignment horizontal="center" vertical="center" wrapText="1"/>
    </xf>
    <xf numFmtId="182" fontId="25" fillId="0" borderId="10" xfId="86" applyNumberFormat="1" applyFont="1" applyFill="1" applyBorder="1" applyAlignment="1">
      <alignment horizontal="center" vertical="center"/>
    </xf>
    <xf numFmtId="182" fontId="25" fillId="0" borderId="9" xfId="86" applyNumberFormat="1" applyFont="1" applyFill="1" applyBorder="1" applyAlignment="1">
      <alignment horizontal="center" vertical="center"/>
    </xf>
    <xf numFmtId="182" fontId="25" fillId="0" borderId="10" xfId="86" applyNumberFormat="1" applyFont="1" applyFill="1" applyBorder="1" applyAlignment="1">
      <alignment horizontal="center" vertical="center" wrapText="1"/>
    </xf>
    <xf numFmtId="182" fontId="25" fillId="0" borderId="14" xfId="86" applyNumberFormat="1" applyFont="1" applyFill="1" applyBorder="1" applyAlignment="1">
      <alignment horizontal="center" vertical="center" wrapText="1"/>
    </xf>
    <xf numFmtId="182" fontId="25" fillId="0" borderId="9" xfId="86" applyNumberFormat="1" applyFont="1" applyFill="1" applyBorder="1" applyAlignment="1">
      <alignment horizontal="center" vertical="center" wrapText="1"/>
    </xf>
    <xf numFmtId="182" fontId="25" fillId="0" borderId="14" xfId="86" applyNumberFormat="1" applyFont="1" applyFill="1" applyBorder="1" applyAlignment="1">
      <alignment horizontal="center" vertical="center"/>
    </xf>
    <xf numFmtId="17" fontId="25" fillId="0" borderId="15" xfId="86" applyNumberFormat="1" applyFont="1" applyFill="1" applyBorder="1" applyAlignment="1">
      <alignment horizontal="center" vertical="center" wrapText="1"/>
    </xf>
    <xf numFmtId="17" fontId="25" fillId="0" borderId="0" xfId="86" applyNumberFormat="1" applyFont="1" applyFill="1" applyBorder="1" applyAlignment="1">
      <alignment horizontal="center" vertical="center" wrapText="1"/>
    </xf>
    <xf numFmtId="17" fontId="25" fillId="0" borderId="16" xfId="86" applyNumberFormat="1" applyFont="1" applyFill="1" applyBorder="1" applyAlignment="1">
      <alignment horizontal="center" vertical="center" wrapText="1"/>
    </xf>
    <xf numFmtId="0" fontId="25" fillId="0" borderId="11" xfId="86" applyFont="1" applyFill="1" applyBorder="1" applyAlignment="1">
      <alignment horizontal="center" vertical="center" wrapText="1"/>
    </xf>
    <xf numFmtId="0" fontId="25" fillId="0" borderId="12" xfId="86" applyFont="1" applyFill="1" applyBorder="1" applyAlignment="1">
      <alignment horizontal="center" vertical="center" wrapText="1"/>
    </xf>
    <xf numFmtId="0" fontId="25" fillId="0" borderId="13" xfId="86" applyFont="1" applyFill="1" applyBorder="1" applyAlignment="1">
      <alignment horizontal="center" vertical="center" wrapText="1"/>
    </xf>
    <xf numFmtId="0" fontId="25" fillId="0" borderId="15" xfId="86" applyFont="1" applyFill="1" applyBorder="1" applyAlignment="1">
      <alignment horizontal="center" vertical="center" wrapText="1"/>
    </xf>
    <xf numFmtId="0" fontId="25" fillId="0" borderId="0" xfId="86" applyFont="1" applyFill="1" applyBorder="1" applyAlignment="1">
      <alignment horizontal="center" vertical="center" wrapText="1"/>
    </xf>
    <xf numFmtId="0" fontId="25" fillId="0" borderId="16" xfId="86" applyFont="1" applyFill="1" applyBorder="1" applyAlignment="1">
      <alignment horizontal="center" vertical="center" wrapText="1"/>
    </xf>
    <xf numFmtId="0" fontId="25" fillId="0" borderId="17" xfId="86" applyFont="1" applyFill="1" applyBorder="1" applyAlignment="1">
      <alignment horizontal="center" vertical="center" wrapText="1"/>
    </xf>
    <xf numFmtId="0" fontId="25" fillId="0" borderId="18" xfId="86" applyFont="1" applyFill="1" applyBorder="1" applyAlignment="1">
      <alignment horizontal="center" vertical="center" wrapText="1"/>
    </xf>
    <xf numFmtId="0" fontId="25" fillId="0" borderId="19" xfId="86" applyFont="1" applyFill="1" applyBorder="1" applyAlignment="1">
      <alignment horizontal="center" vertical="center" wrapText="1"/>
    </xf>
    <xf numFmtId="0" fontId="27" fillId="8" borderId="20" xfId="10" applyFont="1" applyFill="1" applyBorder="1" applyAlignment="1">
      <alignment horizontal="center" vertical="center"/>
    </xf>
    <xf numFmtId="0" fontId="27" fillId="8" borderId="2" xfId="10" applyFont="1" applyFill="1" applyBorder="1" applyAlignment="1">
      <alignment horizontal="center" vertical="center"/>
    </xf>
    <xf numFmtId="0" fontId="27" fillId="8" borderId="21" xfId="1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17" fillId="0" borderId="15" xfId="86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17" fillId="0" borderId="14" xfId="86" applyFont="1" applyFill="1" applyBorder="1" applyAlignment="1">
      <alignment horizontal="center" vertical="center" wrapText="1"/>
    </xf>
    <xf numFmtId="49" fontId="31" fillId="0" borderId="10" xfId="86" applyNumberFormat="1" applyFont="1" applyFill="1" applyBorder="1" applyAlignment="1">
      <alignment horizontal="center" vertical="center" wrapText="1"/>
    </xf>
    <xf numFmtId="49" fontId="31" fillId="0" borderId="14" xfId="86" applyNumberFormat="1" applyFont="1" applyFill="1" applyBorder="1" applyAlignment="1">
      <alignment horizontal="center" vertical="center" wrapText="1"/>
    </xf>
    <xf numFmtId="49" fontId="31" fillId="0" borderId="9" xfId="86" applyNumberFormat="1" applyFont="1" applyFill="1" applyBorder="1" applyAlignment="1">
      <alignment horizontal="center" vertical="center" wrapText="1"/>
    </xf>
    <xf numFmtId="0" fontId="25" fillId="0" borderId="29" xfId="124" applyFont="1" applyBorder="1" applyAlignment="1">
      <alignment horizontal="center" vertical="center"/>
    </xf>
    <xf numFmtId="49" fontId="25" fillId="0" borderId="11" xfId="10" applyNumberFormat="1" applyFont="1" applyBorder="1" applyAlignment="1">
      <alignment horizontal="center" vertical="center"/>
    </xf>
    <xf numFmtId="49" fontId="25" fillId="0" borderId="15" xfId="10" applyNumberFormat="1" applyFont="1" applyBorder="1" applyAlignment="1">
      <alignment horizontal="center" vertical="center"/>
    </xf>
    <xf numFmtId="49" fontId="25" fillId="0" borderId="17" xfId="10" applyNumberFormat="1" applyFont="1" applyBorder="1" applyAlignment="1">
      <alignment horizontal="center" vertical="center"/>
    </xf>
    <xf numFmtId="49" fontId="17" fillId="0" borderId="30" xfId="10" applyNumberFormat="1" applyFont="1" applyBorder="1" applyAlignment="1">
      <alignment horizontal="center" vertical="center"/>
    </xf>
    <xf numFmtId="49" fontId="17" fillId="0" borderId="31" xfId="10" applyNumberFormat="1" applyFont="1" applyBorder="1" applyAlignment="1">
      <alignment horizontal="center" vertical="center"/>
    </xf>
    <xf numFmtId="49" fontId="17" fillId="0" borderId="32" xfId="10" applyNumberFormat="1" applyFont="1" applyBorder="1" applyAlignment="1">
      <alignment horizontal="center" vertical="center"/>
    </xf>
    <xf numFmtId="49" fontId="25" fillId="5" borderId="30" xfId="86" applyNumberFormat="1" applyFont="1" applyFill="1" applyBorder="1" applyAlignment="1">
      <alignment horizontal="center" vertical="center" wrapText="1"/>
    </xf>
    <xf numFmtId="49" fontId="25" fillId="5" borderId="31" xfId="86" applyNumberFormat="1" applyFont="1" applyFill="1" applyBorder="1" applyAlignment="1">
      <alignment horizontal="center" vertical="center" wrapText="1"/>
    </xf>
    <xf numFmtId="49" fontId="25" fillId="5" borderId="32" xfId="86" applyNumberFormat="1" applyFont="1" applyFill="1" applyBorder="1" applyAlignment="1">
      <alignment horizontal="center" vertical="center" wrapText="1"/>
    </xf>
    <xf numFmtId="49" fontId="25" fillId="0" borderId="36" xfId="10" applyNumberFormat="1" applyFont="1" applyBorder="1" applyAlignment="1">
      <alignment horizontal="center" vertical="center"/>
    </xf>
    <xf numFmtId="49" fontId="25" fillId="0" borderId="37" xfId="10" applyNumberFormat="1" applyFont="1" applyBorder="1" applyAlignment="1">
      <alignment horizontal="center" vertical="center"/>
    </xf>
    <xf numFmtId="49" fontId="25" fillId="0" borderId="38" xfId="10" applyNumberFormat="1" applyFont="1" applyBorder="1" applyAlignment="1">
      <alignment horizontal="center" vertical="center"/>
    </xf>
    <xf numFmtId="0" fontId="27" fillId="7" borderId="20" xfId="89" applyFont="1" applyFill="1" applyBorder="1" applyAlignment="1">
      <alignment horizontal="center" vertical="center"/>
    </xf>
    <xf numFmtId="0" fontId="27" fillId="7" borderId="2" xfId="89" applyFont="1" applyFill="1" applyBorder="1" applyAlignment="1">
      <alignment horizontal="center" vertical="center"/>
    </xf>
    <xf numFmtId="0" fontId="27" fillId="7" borderId="21" xfId="89" applyFont="1" applyFill="1" applyBorder="1" applyAlignment="1">
      <alignment horizontal="center" vertical="center"/>
    </xf>
    <xf numFmtId="0" fontId="28" fillId="8" borderId="18" xfId="90" applyFont="1" applyFill="1" applyBorder="1" applyAlignment="1">
      <alignment horizontal="center" vertical="center"/>
    </xf>
    <xf numFmtId="0" fontId="28" fillId="8" borderId="19" xfId="90" applyFont="1" applyFill="1" applyBorder="1" applyAlignment="1">
      <alignment horizontal="center" vertical="center"/>
    </xf>
    <xf numFmtId="49" fontId="25" fillId="5" borderId="13" xfId="86" applyNumberFormat="1" applyFont="1" applyFill="1" applyBorder="1" applyAlignment="1">
      <alignment horizontal="center" vertical="center" wrapText="1"/>
    </xf>
    <xf numFmtId="49" fontId="25" fillId="5" borderId="16" xfId="86" applyNumberFormat="1" applyFont="1" applyFill="1" applyBorder="1" applyAlignment="1">
      <alignment horizontal="center" vertical="center" wrapText="1"/>
    </xf>
    <xf numFmtId="49" fontId="25" fillId="5" borderId="19" xfId="86" applyNumberFormat="1" applyFont="1" applyFill="1" applyBorder="1" applyAlignment="1">
      <alignment horizontal="center" vertical="center" wrapText="1"/>
    </xf>
    <xf numFmtId="49" fontId="17" fillId="0" borderId="14" xfId="86" applyNumberFormat="1" applyFont="1" applyFill="1" applyBorder="1" applyAlignment="1">
      <alignment horizontal="center" vertical="center" wrapText="1"/>
    </xf>
    <xf numFmtId="49" fontId="17" fillId="0" borderId="13" xfId="86" applyNumberFormat="1" applyFont="1" applyFill="1" applyBorder="1" applyAlignment="1">
      <alignment horizontal="center" vertical="center" wrapText="1"/>
    </xf>
    <xf numFmtId="49" fontId="17" fillId="0" borderId="19" xfId="86" applyNumberFormat="1" applyFont="1" applyFill="1" applyBorder="1" applyAlignment="1">
      <alignment horizontal="center" vertical="center" wrapText="1"/>
    </xf>
    <xf numFmtId="49" fontId="25" fillId="0" borderId="34" xfId="0" quotePrefix="1" applyNumberFormat="1" applyFont="1" applyBorder="1" applyAlignment="1">
      <alignment horizontal="center" vertical="center" wrapText="1"/>
    </xf>
    <xf numFmtId="49" fontId="25" fillId="0" borderId="35" xfId="0" quotePrefix="1" applyNumberFormat="1" applyFont="1" applyBorder="1" applyAlignment="1">
      <alignment horizontal="center" vertical="center" wrapText="1"/>
    </xf>
    <xf numFmtId="0" fontId="25" fillId="5" borderId="10" xfId="86" applyFont="1" applyFill="1" applyBorder="1" applyAlignment="1">
      <alignment horizontal="center" vertical="center"/>
    </xf>
    <xf numFmtId="0" fontId="25" fillId="5" borderId="14" xfId="86" applyFont="1" applyFill="1" applyBorder="1" applyAlignment="1">
      <alignment horizontal="center" vertical="center"/>
    </xf>
    <xf numFmtId="0" fontId="25" fillId="5" borderId="9" xfId="86" applyFont="1" applyFill="1" applyBorder="1" applyAlignment="1">
      <alignment horizontal="center" vertical="center"/>
    </xf>
    <xf numFmtId="49" fontId="17" fillId="0" borderId="16" xfId="86" applyNumberFormat="1" applyFont="1" applyFill="1" applyBorder="1" applyAlignment="1">
      <alignment horizontal="center" vertical="center" wrapText="1"/>
    </xf>
    <xf numFmtId="0" fontId="17" fillId="0" borderId="15" xfId="86" applyFont="1" applyFill="1" applyBorder="1" applyAlignment="1">
      <alignment horizontal="center" vertical="center" wrapText="1"/>
    </xf>
    <xf numFmtId="0" fontId="17" fillId="0" borderId="0" xfId="86" applyFont="1" applyFill="1" applyBorder="1" applyAlignment="1">
      <alignment horizontal="center" vertical="center" wrapText="1"/>
    </xf>
    <xf numFmtId="0" fontId="17" fillId="0" borderId="16" xfId="86" applyFont="1" applyFill="1" applyBorder="1" applyAlignment="1">
      <alignment horizontal="center" vertical="center" wrapText="1"/>
    </xf>
    <xf numFmtId="0" fontId="25" fillId="0" borderId="11" xfId="126" applyFont="1" applyBorder="1" applyAlignment="1">
      <alignment horizontal="center" vertical="center" wrapText="1"/>
    </xf>
    <xf numFmtId="0" fontId="25" fillId="0" borderId="12" xfId="126" applyFont="1" applyBorder="1" applyAlignment="1">
      <alignment horizontal="center" vertical="center" wrapText="1"/>
    </xf>
    <xf numFmtId="0" fontId="25" fillId="0" borderId="13" xfId="126" applyFont="1" applyBorder="1" applyAlignment="1">
      <alignment horizontal="center" vertical="center" wrapText="1"/>
    </xf>
    <xf numFmtId="0" fontId="25" fillId="0" borderId="15" xfId="126" applyFont="1" applyBorder="1" applyAlignment="1">
      <alignment horizontal="center" vertical="center" wrapText="1"/>
    </xf>
    <xf numFmtId="0" fontId="25" fillId="0" borderId="0" xfId="126" applyFont="1" applyBorder="1" applyAlignment="1">
      <alignment horizontal="center" vertical="center" wrapText="1"/>
    </xf>
    <xf numFmtId="0" fontId="25" fillId="0" borderId="16" xfId="126" applyFont="1" applyBorder="1" applyAlignment="1">
      <alignment horizontal="center" vertical="center" wrapText="1"/>
    </xf>
    <xf numFmtId="0" fontId="25" fillId="0" borderId="17" xfId="126" applyFont="1" applyBorder="1" applyAlignment="1">
      <alignment horizontal="center" vertical="center" wrapText="1"/>
    </xf>
    <xf numFmtId="0" fontId="25" fillId="0" borderId="18" xfId="126" applyFont="1" applyBorder="1" applyAlignment="1">
      <alignment horizontal="center" vertical="center" wrapText="1"/>
    </xf>
    <xf numFmtId="0" fontId="25" fillId="0" borderId="19" xfId="126" applyFont="1" applyBorder="1" applyAlignment="1">
      <alignment horizontal="center" vertical="center" wrapText="1"/>
    </xf>
    <xf numFmtId="178" fontId="25" fillId="2" borderId="10" xfId="86" applyNumberFormat="1" applyFont="1" applyFill="1" applyBorder="1" applyAlignment="1">
      <alignment horizontal="center" vertical="center"/>
    </xf>
    <xf numFmtId="49" fontId="25" fillId="2" borderId="5" xfId="86" applyNumberFormat="1" applyFont="1" applyFill="1" applyBorder="1" applyAlignment="1">
      <alignment horizontal="center" vertical="center" wrapText="1"/>
    </xf>
    <xf numFmtId="49" fontId="25" fillId="2" borderId="3" xfId="86" applyNumberFormat="1" applyFont="1" applyFill="1" applyBorder="1" applyAlignment="1">
      <alignment horizontal="center" vertical="center"/>
    </xf>
    <xf numFmtId="49" fontId="25" fillId="2" borderId="27" xfId="86" applyNumberFormat="1" applyFont="1" applyFill="1" applyBorder="1" applyAlignment="1">
      <alignment horizontal="center" vertical="center" wrapText="1"/>
    </xf>
    <xf numFmtId="49" fontId="25" fillId="2" borderId="20" xfId="86" applyNumberFormat="1" applyFont="1" applyFill="1" applyBorder="1" applyAlignment="1">
      <alignment horizontal="center" vertical="center"/>
    </xf>
    <xf numFmtId="0" fontId="25" fillId="0" borderId="3" xfId="124" applyFont="1" applyBorder="1" applyAlignment="1">
      <alignment horizontal="center" vertical="center"/>
    </xf>
    <xf numFmtId="49" fontId="25" fillId="0" borderId="13" xfId="0" quotePrefix="1" applyNumberFormat="1" applyFont="1" applyBorder="1" applyAlignment="1">
      <alignment horizontal="center" vertical="center" wrapText="1"/>
    </xf>
    <xf numFmtId="49" fontId="25" fillId="0" borderId="16" xfId="0" quotePrefix="1" applyNumberFormat="1" applyFont="1" applyBorder="1" applyAlignment="1">
      <alignment horizontal="center" vertical="center" wrapText="1"/>
    </xf>
    <xf numFmtId="17" fontId="25" fillId="5" borderId="11" xfId="86" applyNumberFormat="1" applyFont="1" applyFill="1" applyBorder="1" applyAlignment="1">
      <alignment horizontal="center" vertical="center" wrapText="1"/>
    </xf>
    <xf numFmtId="17" fontId="25" fillId="5" borderId="12" xfId="86" applyNumberFormat="1" applyFont="1" applyFill="1" applyBorder="1" applyAlignment="1">
      <alignment horizontal="center" vertical="center" wrapText="1"/>
    </xf>
    <xf numFmtId="17" fontId="25" fillId="5" borderId="13" xfId="86" applyNumberFormat="1" applyFont="1" applyFill="1" applyBorder="1" applyAlignment="1">
      <alignment horizontal="center" vertical="center" wrapText="1"/>
    </xf>
    <xf numFmtId="17" fontId="25" fillId="5" borderId="15" xfId="86" applyNumberFormat="1" applyFont="1" applyFill="1" applyBorder="1" applyAlignment="1">
      <alignment horizontal="center" vertical="center" wrapText="1"/>
    </xf>
    <xf numFmtId="17" fontId="25" fillId="5" borderId="0" xfId="86" applyNumberFormat="1" applyFont="1" applyFill="1" applyBorder="1" applyAlignment="1">
      <alignment horizontal="center" vertical="center" wrapText="1"/>
    </xf>
    <xf numFmtId="17" fontId="25" fillId="5" borderId="16" xfId="86" applyNumberFormat="1" applyFont="1" applyFill="1" applyBorder="1" applyAlignment="1">
      <alignment horizontal="center" vertical="center" wrapText="1"/>
    </xf>
    <xf numFmtId="17" fontId="25" fillId="5" borderId="17" xfId="86" applyNumberFormat="1" applyFont="1" applyFill="1" applyBorder="1" applyAlignment="1">
      <alignment horizontal="center" vertical="center" wrapText="1"/>
    </xf>
    <xf numFmtId="17" fontId="25" fillId="5" borderId="18" xfId="86" applyNumberFormat="1" applyFont="1" applyFill="1" applyBorder="1" applyAlignment="1">
      <alignment horizontal="center" vertical="center" wrapText="1"/>
    </xf>
    <xf numFmtId="17" fontId="25" fillId="5" borderId="19" xfId="86" applyNumberFormat="1" applyFont="1" applyFill="1" applyBorder="1" applyAlignment="1">
      <alignment horizontal="center" vertical="center" wrapText="1"/>
    </xf>
    <xf numFmtId="0" fontId="28" fillId="8" borderId="3" xfId="90" applyFont="1" applyFill="1" applyBorder="1" applyAlignment="1">
      <alignment horizontal="center" vertical="center"/>
    </xf>
    <xf numFmtId="0" fontId="20" fillId="0" borderId="0" xfId="10" applyFont="1" applyAlignment="1">
      <alignment horizontal="left" vertical="center"/>
    </xf>
    <xf numFmtId="0" fontId="25" fillId="2" borderId="4" xfId="86" applyFont="1" applyFill="1" applyBorder="1" applyAlignment="1">
      <alignment horizontal="center" vertical="center"/>
    </xf>
    <xf numFmtId="0" fontId="25" fillId="2" borderId="5" xfId="86" applyFont="1" applyFill="1" applyBorder="1" applyAlignment="1">
      <alignment horizontal="center" vertical="center"/>
    </xf>
    <xf numFmtId="0" fontId="25" fillId="2" borderId="5" xfId="86" applyFont="1" applyFill="1" applyBorder="1" applyAlignment="1">
      <alignment horizontal="center" vertical="center" wrapText="1"/>
    </xf>
    <xf numFmtId="0" fontId="25" fillId="2" borderId="3" xfId="86" applyFont="1" applyFill="1" applyBorder="1" applyAlignment="1">
      <alignment horizontal="center" vertical="center" wrapText="1"/>
    </xf>
    <xf numFmtId="178" fontId="25" fillId="2" borderId="5" xfId="86" applyNumberFormat="1" applyFont="1" applyFill="1" applyBorder="1" applyAlignment="1">
      <alignment horizontal="center" vertical="center"/>
    </xf>
    <xf numFmtId="49" fontId="25" fillId="2" borderId="21" xfId="86" applyNumberFormat="1" applyFont="1" applyFill="1" applyBorder="1" applyAlignment="1">
      <alignment horizontal="center" vertical="center"/>
    </xf>
    <xf numFmtId="49" fontId="25" fillId="2" borderId="28" xfId="86" applyNumberFormat="1" applyFont="1" applyFill="1" applyBorder="1" applyAlignment="1">
      <alignment horizontal="center" vertical="center" wrapText="1"/>
    </xf>
    <xf numFmtId="49" fontId="25" fillId="2" borderId="29" xfId="86" applyNumberFormat="1" applyFont="1" applyFill="1" applyBorder="1" applyAlignment="1">
      <alignment horizontal="center" vertical="center"/>
    </xf>
    <xf numFmtId="0" fontId="25" fillId="2" borderId="7" xfId="86" applyFont="1" applyFill="1" applyBorder="1" applyAlignment="1">
      <alignment horizontal="center" vertical="center"/>
    </xf>
    <xf numFmtId="0" fontId="25" fillId="3" borderId="3" xfId="86" applyFont="1" applyFill="1" applyBorder="1" applyAlignment="1">
      <alignment horizontal="center" vertical="center"/>
    </xf>
    <xf numFmtId="0" fontId="25" fillId="4" borderId="3" xfId="86" applyFont="1" applyFill="1" applyBorder="1" applyAlignment="1">
      <alignment horizontal="center" vertical="center"/>
    </xf>
    <xf numFmtId="0" fontId="25" fillId="2" borderId="3" xfId="86" applyFont="1" applyFill="1" applyBorder="1" applyAlignment="1">
      <alignment horizontal="center" vertical="center"/>
    </xf>
    <xf numFmtId="181" fontId="25" fillId="2" borderId="3" xfId="86" applyNumberFormat="1" applyFont="1" applyFill="1" applyBorder="1" applyAlignment="1">
      <alignment horizontal="center" vertical="center" wrapText="1"/>
    </xf>
    <xf numFmtId="178" fontId="25" fillId="2" borderId="3" xfId="86" applyNumberFormat="1" applyFont="1" applyFill="1" applyBorder="1" applyAlignment="1">
      <alignment horizontal="center" vertical="center" wrapText="1"/>
    </xf>
    <xf numFmtId="178" fontId="25" fillId="2" borderId="20" xfId="86" applyNumberFormat="1" applyFont="1" applyFill="1" applyBorder="1" applyAlignment="1">
      <alignment horizontal="center" vertical="center" wrapText="1"/>
    </xf>
    <xf numFmtId="17" fontId="25" fillId="0" borderId="11" xfId="86" quotePrefix="1" applyNumberFormat="1" applyFont="1" applyFill="1" applyBorder="1" applyAlignment="1">
      <alignment horizontal="center" vertical="center" wrapText="1"/>
    </xf>
    <xf numFmtId="0" fontId="25" fillId="0" borderId="10" xfId="10" applyFont="1" applyFill="1" applyBorder="1" applyAlignment="1">
      <alignment horizontal="center" vertical="center"/>
    </xf>
    <xf numFmtId="0" fontId="25" fillId="0" borderId="14" xfId="10" applyFont="1" applyFill="1" applyBorder="1" applyAlignment="1">
      <alignment horizontal="center" vertical="center"/>
    </xf>
    <xf numFmtId="0" fontId="25" fillId="0" borderId="9" xfId="10" applyFont="1" applyFill="1" applyBorder="1" applyAlignment="1">
      <alignment horizontal="center" vertical="center"/>
    </xf>
    <xf numFmtId="17" fontId="28" fillId="8" borderId="17" xfId="86" applyNumberFormat="1" applyFont="1" applyFill="1" applyBorder="1" applyAlignment="1">
      <alignment horizontal="center" vertical="center" wrapText="1"/>
    </xf>
    <xf numFmtId="17" fontId="28" fillId="8" borderId="18" xfId="86" applyNumberFormat="1" applyFont="1" applyFill="1" applyBorder="1" applyAlignment="1">
      <alignment horizontal="center" vertical="center" wrapText="1"/>
    </xf>
    <xf numFmtId="17" fontId="28" fillId="8" borderId="19" xfId="86" applyNumberFormat="1" applyFont="1" applyFill="1" applyBorder="1" applyAlignment="1">
      <alignment horizontal="center" vertical="center" wrapText="1"/>
    </xf>
    <xf numFmtId="0" fontId="25" fillId="0" borderId="10" xfId="124" applyFont="1" applyBorder="1" applyAlignment="1">
      <alignment horizontal="center" vertical="center" shrinkToFit="1"/>
    </xf>
    <xf numFmtId="0" fontId="25" fillId="0" borderId="14" xfId="124" applyFont="1" applyBorder="1" applyAlignment="1">
      <alignment horizontal="center" vertical="center" shrinkToFit="1"/>
    </xf>
    <xf numFmtId="0" fontId="25" fillId="0" borderId="9" xfId="124" applyFont="1" applyBorder="1" applyAlignment="1">
      <alignment horizontal="center" vertical="center" shrinkToFit="1"/>
    </xf>
    <xf numFmtId="17" fontId="25" fillId="0" borderId="20" xfId="86" applyNumberFormat="1" applyFont="1" applyFill="1" applyBorder="1" applyAlignment="1">
      <alignment horizontal="center" vertical="center" wrapText="1"/>
    </xf>
    <xf numFmtId="17" fontId="25" fillId="0" borderId="2" xfId="86" applyNumberFormat="1" applyFont="1" applyFill="1" applyBorder="1" applyAlignment="1">
      <alignment horizontal="center" vertical="center" wrapText="1"/>
    </xf>
    <xf numFmtId="17" fontId="25" fillId="0" borderId="21" xfId="86" applyNumberFormat="1" applyFont="1" applyFill="1" applyBorder="1" applyAlignment="1">
      <alignment horizontal="center" vertical="center" wrapText="1"/>
    </xf>
    <xf numFmtId="0" fontId="25" fillId="0" borderId="3" xfId="124" applyFont="1" applyBorder="1" applyAlignment="1">
      <alignment horizontal="center" vertical="center" wrapText="1"/>
    </xf>
    <xf numFmtId="49" fontId="25" fillId="0" borderId="30" xfId="10" applyNumberFormat="1" applyFont="1" applyBorder="1" applyAlignment="1">
      <alignment horizontal="center" vertical="center"/>
    </xf>
    <xf numFmtId="49" fontId="25" fillId="0" borderId="31" xfId="10" applyNumberFormat="1" applyFont="1" applyBorder="1" applyAlignment="1">
      <alignment horizontal="center" vertical="center"/>
    </xf>
    <xf numFmtId="49" fontId="25" fillId="0" borderId="32" xfId="10" applyNumberFormat="1" applyFont="1" applyBorder="1" applyAlignment="1">
      <alignment horizontal="center" vertical="center"/>
    </xf>
    <xf numFmtId="49" fontId="17" fillId="5" borderId="11" xfId="86" applyNumberFormat="1" applyFont="1" applyFill="1" applyBorder="1" applyAlignment="1">
      <alignment horizontal="center" vertical="center" wrapText="1"/>
    </xf>
    <xf numFmtId="49" fontId="17" fillId="5" borderId="15" xfId="86" applyNumberFormat="1" applyFont="1" applyFill="1" applyBorder="1" applyAlignment="1">
      <alignment horizontal="center" vertical="center" wrapText="1"/>
    </xf>
    <xf numFmtId="49" fontId="17" fillId="5" borderId="17" xfId="86" applyNumberFormat="1" applyFont="1" applyFill="1" applyBorder="1" applyAlignment="1">
      <alignment horizontal="center" vertical="center" wrapText="1"/>
    </xf>
    <xf numFmtId="49" fontId="17" fillId="5" borderId="10" xfId="86" applyNumberFormat="1" applyFont="1" applyFill="1" applyBorder="1" applyAlignment="1">
      <alignment horizontal="center" vertical="center" wrapText="1"/>
    </xf>
    <xf numFmtId="49" fontId="17" fillId="5" borderId="14" xfId="86" applyNumberFormat="1" applyFont="1" applyFill="1" applyBorder="1" applyAlignment="1">
      <alignment horizontal="center" vertical="center" wrapText="1"/>
    </xf>
    <xf numFmtId="49" fontId="17" fillId="5" borderId="9" xfId="86" applyNumberFormat="1" applyFont="1" applyFill="1" applyBorder="1" applyAlignment="1">
      <alignment horizontal="center" vertical="center" wrapText="1"/>
    </xf>
    <xf numFmtId="49" fontId="17" fillId="5" borderId="30" xfId="86" applyNumberFormat="1" applyFont="1" applyFill="1" applyBorder="1" applyAlignment="1">
      <alignment horizontal="center" vertical="center" wrapText="1"/>
    </xf>
    <xf numFmtId="49" fontId="17" fillId="5" borderId="31" xfId="86" applyNumberFormat="1" applyFont="1" applyFill="1" applyBorder="1" applyAlignment="1">
      <alignment horizontal="center" vertical="center" wrapText="1"/>
    </xf>
    <xf numFmtId="49" fontId="17" fillId="5" borderId="32" xfId="86" applyNumberFormat="1" applyFont="1" applyFill="1" applyBorder="1" applyAlignment="1">
      <alignment horizontal="center" vertical="center" wrapText="1"/>
    </xf>
    <xf numFmtId="0" fontId="25" fillId="0" borderId="21" xfId="124" applyFont="1" applyBorder="1" applyAlignment="1">
      <alignment horizontal="center" vertical="center" wrapText="1"/>
    </xf>
    <xf numFmtId="0" fontId="25" fillId="0" borderId="21" xfId="124" applyFont="1" applyBorder="1" applyAlignment="1">
      <alignment horizontal="center" vertical="center"/>
    </xf>
    <xf numFmtId="0" fontId="25" fillId="0" borderId="20" xfId="124" applyFont="1" applyBorder="1" applyAlignment="1">
      <alignment horizontal="center" vertical="center"/>
    </xf>
    <xf numFmtId="49" fontId="25" fillId="0" borderId="34" xfId="86" applyNumberFormat="1" applyFont="1" applyFill="1" applyBorder="1" applyAlignment="1">
      <alignment horizontal="center" vertical="center" wrapText="1"/>
    </xf>
    <xf numFmtId="49" fontId="25" fillId="0" borderId="39" xfId="86" applyNumberFormat="1" applyFont="1" applyFill="1" applyBorder="1" applyAlignment="1">
      <alignment horizontal="center" vertical="center" wrapText="1"/>
    </xf>
    <xf numFmtId="49" fontId="25" fillId="0" borderId="35" xfId="86" applyNumberFormat="1" applyFont="1" applyFill="1" applyBorder="1" applyAlignment="1">
      <alignment horizontal="center" vertical="center" wrapText="1"/>
    </xf>
    <xf numFmtId="0" fontId="17" fillId="0" borderId="10" xfId="86" applyFont="1" applyFill="1" applyBorder="1" applyAlignment="1">
      <alignment horizontal="center" vertical="center"/>
    </xf>
    <xf numFmtId="0" fontId="17" fillId="0" borderId="14" xfId="86" applyFont="1" applyFill="1" applyBorder="1" applyAlignment="1">
      <alignment horizontal="center" vertical="center"/>
    </xf>
    <xf numFmtId="17" fontId="17" fillId="0" borderId="11" xfId="86" applyNumberFormat="1" applyFont="1" applyFill="1" applyBorder="1" applyAlignment="1">
      <alignment horizontal="center" vertical="center" wrapText="1"/>
    </xf>
    <xf numFmtId="17" fontId="17" fillId="0" borderId="12" xfId="86" applyNumberFormat="1" applyFont="1" applyFill="1" applyBorder="1" applyAlignment="1">
      <alignment horizontal="center" vertical="center" wrapText="1"/>
    </xf>
    <xf numFmtId="17" fontId="17" fillId="0" borderId="13" xfId="86" applyNumberFormat="1" applyFont="1" applyFill="1" applyBorder="1" applyAlignment="1">
      <alignment horizontal="center" vertical="center" wrapText="1"/>
    </xf>
    <xf numFmtId="17" fontId="17" fillId="0" borderId="15" xfId="86" applyNumberFormat="1" applyFont="1" applyFill="1" applyBorder="1" applyAlignment="1">
      <alignment horizontal="center" vertical="center" wrapText="1"/>
    </xf>
    <xf numFmtId="17" fontId="17" fillId="0" borderId="0" xfId="86" applyNumberFormat="1" applyFont="1" applyFill="1" applyBorder="1" applyAlignment="1">
      <alignment horizontal="center" vertical="center" wrapText="1"/>
    </xf>
    <xf numFmtId="17" fontId="17" fillId="0" borderId="16" xfId="86" applyNumberFormat="1" applyFont="1" applyFill="1" applyBorder="1" applyAlignment="1">
      <alignment horizontal="center" vertical="center" wrapText="1"/>
    </xf>
    <xf numFmtId="17" fontId="17" fillId="0" borderId="17" xfId="86" applyNumberFormat="1" applyFont="1" applyFill="1" applyBorder="1" applyAlignment="1">
      <alignment horizontal="center" vertical="center" wrapText="1"/>
    </xf>
    <xf numFmtId="17" fontId="17" fillId="0" borderId="18" xfId="86" applyNumberFormat="1" applyFont="1" applyFill="1" applyBorder="1" applyAlignment="1">
      <alignment horizontal="center" vertical="center" wrapText="1"/>
    </xf>
    <xf numFmtId="17" fontId="17" fillId="0" borderId="19" xfId="86" applyNumberFormat="1" applyFont="1" applyFill="1" applyBorder="1" applyAlignment="1">
      <alignment horizontal="center" vertical="center" wrapText="1"/>
    </xf>
    <xf numFmtId="0" fontId="17" fillId="0" borderId="9" xfId="86" applyFont="1" applyFill="1" applyBorder="1" applyAlignment="1">
      <alignment horizontal="center" vertical="center"/>
    </xf>
    <xf numFmtId="0" fontId="17" fillId="0" borderId="10" xfId="10" applyNumberFormat="1" applyFont="1" applyBorder="1" applyAlignment="1">
      <alignment horizontal="center" vertical="center"/>
    </xf>
    <xf numFmtId="0" fontId="17" fillId="0" borderId="14" xfId="10" applyNumberFormat="1" applyFont="1" applyBorder="1" applyAlignment="1">
      <alignment horizontal="center" vertical="center"/>
    </xf>
    <xf numFmtId="0" fontId="17" fillId="0" borderId="10" xfId="86" applyNumberFormat="1" applyFont="1" applyFill="1" applyBorder="1" applyAlignment="1">
      <alignment horizontal="center" vertical="center" wrapText="1"/>
    </xf>
    <xf numFmtId="0" fontId="17" fillId="0" borderId="9" xfId="86" applyNumberFormat="1" applyFont="1" applyFill="1" applyBorder="1" applyAlignment="1">
      <alignment horizontal="center" vertical="center" wrapText="1"/>
    </xf>
    <xf numFmtId="0" fontId="17" fillId="0" borderId="11" xfId="86" applyNumberFormat="1" applyFont="1" applyFill="1" applyBorder="1" applyAlignment="1">
      <alignment horizontal="center" vertical="center" wrapText="1"/>
    </xf>
    <xf numFmtId="0" fontId="17" fillId="0" borderId="12" xfId="86" applyNumberFormat="1" applyFont="1" applyFill="1" applyBorder="1" applyAlignment="1">
      <alignment horizontal="center" vertical="center" wrapText="1"/>
    </xf>
    <xf numFmtId="0" fontId="17" fillId="0" borderId="13" xfId="86" applyNumberFormat="1" applyFont="1" applyFill="1" applyBorder="1" applyAlignment="1">
      <alignment horizontal="center" vertical="center" wrapText="1"/>
    </xf>
    <xf numFmtId="0" fontId="17" fillId="0" borderId="17" xfId="86" applyNumberFormat="1" applyFont="1" applyFill="1" applyBorder="1" applyAlignment="1">
      <alignment horizontal="center" vertical="center" wrapText="1"/>
    </xf>
    <xf numFmtId="0" fontId="17" fillId="0" borderId="18" xfId="86" applyNumberFormat="1" applyFont="1" applyFill="1" applyBorder="1" applyAlignment="1">
      <alignment horizontal="center" vertical="center" wrapText="1"/>
    </xf>
    <xf numFmtId="0" fontId="17" fillId="0" borderId="19" xfId="86" applyNumberFormat="1" applyFont="1" applyFill="1" applyBorder="1" applyAlignment="1">
      <alignment horizontal="center" vertical="center" wrapText="1"/>
    </xf>
    <xf numFmtId="49" fontId="35" fillId="0" borderId="10" xfId="86" applyNumberFormat="1" applyFont="1" applyFill="1" applyBorder="1" applyAlignment="1">
      <alignment horizontal="center" vertical="center" wrapText="1"/>
    </xf>
    <xf numFmtId="49" fontId="35" fillId="0" borderId="9" xfId="86" applyNumberFormat="1" applyFont="1" applyFill="1" applyBorder="1" applyAlignment="1">
      <alignment horizontal="center" vertical="center" wrapText="1"/>
    </xf>
  </cellXfs>
  <cellStyles count="127">
    <cellStyle name="Header1" xfId="11"/>
    <cellStyle name="Header2" xfId="12"/>
    <cellStyle name="강조색6 4 7" xfId="88"/>
    <cellStyle name="백분율 2" xfId="15"/>
    <cellStyle name="백분율 2 2" xfId="27"/>
    <cellStyle name="백분율 2 3" xfId="48"/>
    <cellStyle name="쉼표 [0]" xfId="87" builtinId="6"/>
    <cellStyle name="쉼표 [0] 10" xfId="82"/>
    <cellStyle name="쉼표 [0] 10 10" xfId="81"/>
    <cellStyle name="쉼표 [0] 10 10 2" xfId="125"/>
    <cellStyle name="쉼표 [0] 17" xfId="91"/>
    <cellStyle name="쉼표 [0] 2" xfId="1"/>
    <cellStyle name="쉼표 [0] 2 2" xfId="2"/>
    <cellStyle name="쉼표 [0] 2 2 2" xfId="23"/>
    <cellStyle name="쉼표 [0] 2 2 3" xfId="35"/>
    <cellStyle name="쉼표 [0] 2 2 4" xfId="49"/>
    <cellStyle name="쉼표 [0] 2 2 5" xfId="63"/>
    <cellStyle name="쉼표 [0] 2 3" xfId="16"/>
    <cellStyle name="쉼표 [0] 2 3 2" xfId="28"/>
    <cellStyle name="쉼표 [0] 2 3 3" xfId="39"/>
    <cellStyle name="쉼표 [0] 2 3 4" xfId="53"/>
    <cellStyle name="쉼표 [0] 2 3 5" xfId="67"/>
    <cellStyle name="쉼표 [0] 2 4" xfId="17"/>
    <cellStyle name="쉼표 [0] 2 4 2" xfId="29"/>
    <cellStyle name="쉼표 [0] 2 4 3" xfId="40"/>
    <cellStyle name="쉼표 [0] 2 4 4" xfId="54"/>
    <cellStyle name="쉼표 [0] 2 4 5" xfId="68"/>
    <cellStyle name="쉼표 [0] 2 5" xfId="21"/>
    <cellStyle name="쉼표 [0] 2 5 2" xfId="33"/>
    <cellStyle name="쉼표 [0] 2 5 3" xfId="44"/>
    <cellStyle name="쉼표 [0] 2 5 4" xfId="58"/>
    <cellStyle name="쉼표 [0] 2 5 5" xfId="72"/>
    <cellStyle name="쉼표 [0] 20" xfId="85"/>
    <cellStyle name="쉼표 [0] 26" xfId="84"/>
    <cellStyle name="쉼표 [0] 3" xfId="3"/>
    <cellStyle name="쉼표 [0] 4" xfId="4"/>
    <cellStyle name="콤마 [0]_가용인원" xfId="5"/>
    <cellStyle name="콤마_가용인원" xfId="6"/>
    <cellStyle name="표준" xfId="0" builtinId="0"/>
    <cellStyle name="표준 15" xfId="126"/>
    <cellStyle name="표준 2" xfId="7"/>
    <cellStyle name="표준 2 2" xfId="8"/>
    <cellStyle name="표준 2 2 2" xfId="24"/>
    <cellStyle name="표준 2 2 3" xfId="36"/>
    <cellStyle name="표준 2 2 4" xfId="50"/>
    <cellStyle name="표준 2 2 5" xfId="64"/>
    <cellStyle name="표준 2 3" xfId="14"/>
    <cellStyle name="표준 2 3 2" xfId="26"/>
    <cellStyle name="표준 2 3 3" xfId="38"/>
    <cellStyle name="표준 2 3 4" xfId="52"/>
    <cellStyle name="표준 2 3 5" xfId="66"/>
    <cellStyle name="표준 2 4" xfId="19"/>
    <cellStyle name="표준 2 4 2" xfId="31"/>
    <cellStyle name="표준 2 4 3" xfId="42"/>
    <cellStyle name="표준 2 4 4" xfId="56"/>
    <cellStyle name="표준 2 4 5" xfId="70"/>
    <cellStyle name="표준 2 5" xfId="18"/>
    <cellStyle name="표준 2 5 2" xfId="30"/>
    <cellStyle name="표준 2 5 3" xfId="41"/>
    <cellStyle name="표준 2 5 4" xfId="55"/>
    <cellStyle name="표준 2 5 5" xfId="69"/>
    <cellStyle name="표준 2 6" xfId="22"/>
    <cellStyle name="표준 2 6 2" xfId="34"/>
    <cellStyle name="표준 2 6 3" xfId="45"/>
    <cellStyle name="표준 2 6 4" xfId="59"/>
    <cellStyle name="표준 2 6 5" xfId="73"/>
    <cellStyle name="표준 2 7" xfId="47"/>
    <cellStyle name="표준 26" xfId="83"/>
    <cellStyle name="표준 3" xfId="9"/>
    <cellStyle name="표준 3 12" xfId="90"/>
    <cellStyle name="표준 4" xfId="10"/>
    <cellStyle name="표준 4 10" xfId="89"/>
    <cellStyle name="표준 5" xfId="13"/>
    <cellStyle name="표준 5 2" xfId="25"/>
    <cellStyle name="표준 5 2 2" xfId="46"/>
    <cellStyle name="표준 5 2 2 2" xfId="62"/>
    <cellStyle name="표준 5 2 2 2 2" xfId="80"/>
    <cellStyle name="표준 5 2 2 2 2 2" xfId="123"/>
    <cellStyle name="표준 5 2 2 2 2 2 2" xfId="124"/>
    <cellStyle name="표준 5 2 2 2 2 3" xfId="107"/>
    <cellStyle name="표준 5 2 2 2 3" xfId="115"/>
    <cellStyle name="표준 5 2 2 2 4" xfId="99"/>
    <cellStyle name="표준 5 2 2 3" xfId="76"/>
    <cellStyle name="표준 5 2 2 3 2" xfId="119"/>
    <cellStyle name="표준 5 2 2 3 3" xfId="103"/>
    <cellStyle name="표준 5 2 2 4" xfId="111"/>
    <cellStyle name="표준 5 2 2 5" xfId="95"/>
    <cellStyle name="표준 5 2 3" xfId="60"/>
    <cellStyle name="표준 5 2 3 2" xfId="78"/>
    <cellStyle name="표준 5 2 3 2 2" xfId="121"/>
    <cellStyle name="표준 5 2 3 2 3" xfId="105"/>
    <cellStyle name="표준 5 2 3 3" xfId="113"/>
    <cellStyle name="표준 5 2 3 4" xfId="97"/>
    <cellStyle name="표준 5 2 4" xfId="74"/>
    <cellStyle name="표준 5 2 4 2" xfId="117"/>
    <cellStyle name="표준 5 2 4 3" xfId="101"/>
    <cellStyle name="표준 5 2 5" xfId="109"/>
    <cellStyle name="표준 5 2 6" xfId="93"/>
    <cellStyle name="표준 5 3" xfId="37"/>
    <cellStyle name="표준 5 3 2" xfId="61"/>
    <cellStyle name="표준 5 3 2 2" xfId="79"/>
    <cellStyle name="표준 5 3 2 2 2" xfId="122"/>
    <cellStyle name="표준 5 3 2 2 3" xfId="106"/>
    <cellStyle name="표준 5 3 2 3" xfId="114"/>
    <cellStyle name="표준 5 3 2 4" xfId="98"/>
    <cellStyle name="표준 5 3 3" xfId="75"/>
    <cellStyle name="표준 5 3 3 2" xfId="118"/>
    <cellStyle name="표준 5 3 3 3" xfId="102"/>
    <cellStyle name="표준 5 3 4" xfId="110"/>
    <cellStyle name="표준 5 3 5" xfId="94"/>
    <cellStyle name="표준 5 4" xfId="51"/>
    <cellStyle name="표준 5 4 2" xfId="77"/>
    <cellStyle name="표준 5 4 2 2" xfId="120"/>
    <cellStyle name="표준 5 4 2 3" xfId="104"/>
    <cellStyle name="표준 5 4 3" xfId="112"/>
    <cellStyle name="표준 5 4 4" xfId="96"/>
    <cellStyle name="표준 5 5" xfId="65"/>
    <cellStyle name="표준 5 5 2" xfId="116"/>
    <cellStyle name="표준 5 5 3" xfId="100"/>
    <cellStyle name="표준 5 6" xfId="108"/>
    <cellStyle name="표준 5 7" xfId="92"/>
    <cellStyle name="표준 6" xfId="20"/>
    <cellStyle name="표준 6 2" xfId="32"/>
    <cellStyle name="표준 6 3" xfId="43"/>
    <cellStyle name="표준 6 4" xfId="57"/>
    <cellStyle name="표준 6 5" xfId="71"/>
    <cellStyle name="표준_Ⅴ.업체별현황 2" xfId="8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R36"/>
  <sheetViews>
    <sheetView view="pageBreakPreview" zoomScale="75" zoomScaleNormal="100" zoomScaleSheetLayoutView="75" workbookViewId="0">
      <selection activeCell="F27" sqref="F27"/>
    </sheetView>
  </sheetViews>
  <sheetFormatPr defaultColWidth="7.77734375" defaultRowHeight="24.95" customHeight="1" x14ac:dyDescent="0.15"/>
  <cols>
    <col min="1" max="2" width="10.77734375" style="2" customWidth="1"/>
    <col min="3" max="10" width="14" style="2" customWidth="1"/>
    <col min="11" max="16384" width="7.77734375" style="2"/>
  </cols>
  <sheetData>
    <row r="1" spans="1:18" ht="45" customHeight="1" thickBot="1" x14ac:dyDescent="0.2">
      <c r="A1" s="230" t="s">
        <v>21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8" s="1" customFormat="1" ht="24.95" customHeight="1" x14ac:dyDescent="0.15">
      <c r="A2" s="221" t="s">
        <v>4</v>
      </c>
      <c r="B2" s="223" t="s">
        <v>5</v>
      </c>
      <c r="C2" s="228" t="s">
        <v>405</v>
      </c>
      <c r="D2" s="228"/>
      <c r="E2" s="228"/>
      <c r="F2" s="228"/>
      <c r="G2" s="228" t="s">
        <v>397</v>
      </c>
      <c r="H2" s="228"/>
      <c r="I2" s="228"/>
      <c r="J2" s="229"/>
    </row>
    <row r="3" spans="1:18" s="1" customFormat="1" ht="24.95" customHeight="1" x14ac:dyDescent="0.15">
      <c r="A3" s="222"/>
      <c r="B3" s="224"/>
      <c r="C3" s="30" t="s">
        <v>0</v>
      </c>
      <c r="D3" s="30" t="s">
        <v>1</v>
      </c>
      <c r="E3" s="30" t="s">
        <v>2</v>
      </c>
      <c r="F3" s="30" t="s">
        <v>3</v>
      </c>
      <c r="G3" s="30" t="s">
        <v>0</v>
      </c>
      <c r="H3" s="30" t="s">
        <v>1</v>
      </c>
      <c r="I3" s="30" t="s">
        <v>2</v>
      </c>
      <c r="J3" s="31" t="s">
        <v>3</v>
      </c>
    </row>
    <row r="4" spans="1:18" s="1" customFormat="1" ht="24.95" customHeight="1" x14ac:dyDescent="0.15">
      <c r="A4" s="32" t="s">
        <v>6</v>
      </c>
      <c r="B4" s="169">
        <f>C4-G4</f>
        <v>-152</v>
      </c>
      <c r="C4" s="175">
        <f>SUM(C5:C20)</f>
        <v>1930</v>
      </c>
      <c r="D4" s="36"/>
      <c r="E4" s="36"/>
      <c r="F4" s="36"/>
      <c r="G4" s="175">
        <f>SUM(G5:G20)</f>
        <v>2082</v>
      </c>
      <c r="H4" s="36"/>
      <c r="I4" s="36"/>
      <c r="J4" s="36"/>
    </row>
    <row r="5" spans="1:18" ht="24.95" customHeight="1" x14ac:dyDescent="0.15">
      <c r="A5" s="64" t="s">
        <v>163</v>
      </c>
      <c r="B5" s="170">
        <f>C5-G5</f>
        <v>-23</v>
      </c>
      <c r="C5" s="176">
        <f>SUM(D5+E5+F5)</f>
        <v>514</v>
      </c>
      <c r="D5" s="51">
        <v>0</v>
      </c>
      <c r="E5" s="51">
        <v>473</v>
      </c>
      <c r="F5" s="71">
        <v>41</v>
      </c>
      <c r="G5" s="176">
        <v>537</v>
      </c>
      <c r="H5" s="51">
        <v>0</v>
      </c>
      <c r="I5" s="51">
        <v>493</v>
      </c>
      <c r="J5" s="71">
        <v>44</v>
      </c>
    </row>
    <row r="6" spans="1:18" s="1" customFormat="1" ht="24.95" customHeight="1" x14ac:dyDescent="0.15">
      <c r="A6" s="26" t="s">
        <v>190</v>
      </c>
      <c r="B6" s="170">
        <f t="shared" ref="B6:B20" si="0">C6-G6</f>
        <v>-1</v>
      </c>
      <c r="C6" s="176">
        <f t="shared" ref="C6:C20" si="1">SUM(D6+E6+F6)</f>
        <v>137</v>
      </c>
      <c r="D6" s="38">
        <v>0</v>
      </c>
      <c r="E6" s="38">
        <v>137</v>
      </c>
      <c r="F6" s="38">
        <v>0</v>
      </c>
      <c r="G6" s="176">
        <v>138</v>
      </c>
      <c r="H6" s="38">
        <v>1</v>
      </c>
      <c r="I6" s="38">
        <v>137</v>
      </c>
      <c r="J6" s="38">
        <v>0</v>
      </c>
    </row>
    <row r="7" spans="1:18" s="15" customFormat="1" ht="24.95" customHeight="1" x14ac:dyDescent="0.15">
      <c r="A7" s="28" t="s">
        <v>55</v>
      </c>
      <c r="B7" s="170">
        <f t="shared" si="0"/>
        <v>0</v>
      </c>
      <c r="C7" s="176">
        <f t="shared" si="1"/>
        <v>0</v>
      </c>
      <c r="D7" s="29">
        <v>0</v>
      </c>
      <c r="E7" s="29">
        <v>0</v>
      </c>
      <c r="F7" s="29">
        <v>0</v>
      </c>
      <c r="G7" s="176">
        <v>0</v>
      </c>
      <c r="H7" s="29">
        <v>0</v>
      </c>
      <c r="I7" s="29">
        <v>0</v>
      </c>
      <c r="J7" s="29">
        <v>0</v>
      </c>
    </row>
    <row r="8" spans="1:18" s="17" customFormat="1" ht="24.75" customHeight="1" x14ac:dyDescent="0.15">
      <c r="A8" s="26" t="s">
        <v>124</v>
      </c>
      <c r="B8" s="205">
        <f t="shared" si="0"/>
        <v>-79</v>
      </c>
      <c r="C8" s="176">
        <f t="shared" si="1"/>
        <v>230</v>
      </c>
      <c r="D8" s="208">
        <v>72</v>
      </c>
      <c r="E8" s="208">
        <v>152</v>
      </c>
      <c r="F8" s="208">
        <v>6</v>
      </c>
      <c r="G8" s="206">
        <v>309</v>
      </c>
      <c r="H8" s="208">
        <v>84</v>
      </c>
      <c r="I8" s="208">
        <v>219</v>
      </c>
      <c r="J8" s="208">
        <v>6</v>
      </c>
      <c r="K8" s="209"/>
      <c r="L8" s="24"/>
      <c r="M8" s="24"/>
      <c r="N8" s="24"/>
      <c r="O8" s="24"/>
      <c r="P8" s="25"/>
      <c r="Q8" s="25"/>
      <c r="R8" s="25"/>
    </row>
    <row r="9" spans="1:18" s="10" customFormat="1" ht="24.75" customHeight="1" x14ac:dyDescent="0.15">
      <c r="A9" s="26" t="s">
        <v>186</v>
      </c>
      <c r="B9" s="170">
        <f t="shared" si="0"/>
        <v>0</v>
      </c>
      <c r="C9" s="176">
        <f t="shared" si="1"/>
        <v>0</v>
      </c>
      <c r="D9" s="37">
        <v>0</v>
      </c>
      <c r="E9" s="37">
        <v>0</v>
      </c>
      <c r="F9" s="37">
        <v>0</v>
      </c>
      <c r="G9" s="176">
        <v>0</v>
      </c>
      <c r="H9" s="37">
        <v>0</v>
      </c>
      <c r="I9" s="37">
        <v>0</v>
      </c>
      <c r="J9" s="37">
        <v>0</v>
      </c>
      <c r="K9" s="7"/>
      <c r="L9" s="8"/>
      <c r="M9" s="8"/>
      <c r="N9" s="8"/>
      <c r="O9" s="8"/>
      <c r="P9" s="9"/>
      <c r="Q9" s="9"/>
      <c r="R9" s="9"/>
    </row>
    <row r="10" spans="1:18" s="10" customFormat="1" ht="24.75" customHeight="1" x14ac:dyDescent="0.15">
      <c r="A10" s="26" t="s">
        <v>330</v>
      </c>
      <c r="B10" s="170">
        <f t="shared" si="0"/>
        <v>0</v>
      </c>
      <c r="C10" s="176">
        <f t="shared" si="1"/>
        <v>22</v>
      </c>
      <c r="D10" s="37">
        <v>0</v>
      </c>
      <c r="E10" s="37">
        <v>13</v>
      </c>
      <c r="F10" s="37">
        <v>9</v>
      </c>
      <c r="G10" s="176">
        <v>22</v>
      </c>
      <c r="H10" s="37">
        <v>0</v>
      </c>
      <c r="I10" s="37">
        <v>13</v>
      </c>
      <c r="J10" s="37">
        <v>9</v>
      </c>
      <c r="K10" s="7"/>
      <c r="L10" s="8"/>
      <c r="M10" s="8"/>
      <c r="N10" s="8"/>
      <c r="O10" s="8"/>
      <c r="P10" s="9"/>
      <c r="Q10" s="9"/>
      <c r="R10" s="9"/>
    </row>
    <row r="11" spans="1:18" ht="24.95" customHeight="1" x14ac:dyDescent="0.15">
      <c r="A11" s="48" t="s">
        <v>117</v>
      </c>
      <c r="B11" s="170">
        <f t="shared" si="0"/>
        <v>0</v>
      </c>
      <c r="C11" s="176">
        <f t="shared" si="1"/>
        <v>18</v>
      </c>
      <c r="D11" s="39">
        <v>18</v>
      </c>
      <c r="E11" s="39">
        <v>0</v>
      </c>
      <c r="F11" s="39">
        <v>0</v>
      </c>
      <c r="G11" s="176">
        <v>18</v>
      </c>
      <c r="H11" s="39">
        <v>18</v>
      </c>
      <c r="I11" s="39">
        <v>0</v>
      </c>
      <c r="J11" s="39">
        <v>0</v>
      </c>
      <c r="M11" s="72"/>
    </row>
    <row r="12" spans="1:18" ht="24.95" customHeight="1" x14ac:dyDescent="0.15">
      <c r="A12" s="48" t="s">
        <v>316</v>
      </c>
      <c r="B12" s="170">
        <f t="shared" si="0"/>
        <v>0</v>
      </c>
      <c r="C12" s="176">
        <f t="shared" si="1"/>
        <v>0</v>
      </c>
      <c r="D12" s="39">
        <v>0</v>
      </c>
      <c r="E12" s="39">
        <v>0</v>
      </c>
      <c r="F12" s="39">
        <v>0</v>
      </c>
      <c r="G12" s="176">
        <v>0</v>
      </c>
      <c r="H12" s="39">
        <v>0</v>
      </c>
      <c r="I12" s="39">
        <v>0</v>
      </c>
      <c r="J12" s="39">
        <v>0</v>
      </c>
    </row>
    <row r="13" spans="1:18" s="1" customFormat="1" ht="24.95" customHeight="1" x14ac:dyDescent="0.15">
      <c r="A13" s="48" t="s">
        <v>161</v>
      </c>
      <c r="B13" s="170">
        <f t="shared" si="0"/>
        <v>-6</v>
      </c>
      <c r="C13" s="176">
        <f t="shared" si="1"/>
        <v>6</v>
      </c>
      <c r="D13" s="62">
        <v>0</v>
      </c>
      <c r="E13" s="62">
        <v>6</v>
      </c>
      <c r="F13" s="62">
        <v>0</v>
      </c>
      <c r="G13" s="176">
        <v>12</v>
      </c>
      <c r="H13" s="62">
        <v>0</v>
      </c>
      <c r="I13" s="62">
        <v>12</v>
      </c>
      <c r="J13" s="62">
        <v>0</v>
      </c>
    </row>
    <row r="14" spans="1:18" ht="24.95" customHeight="1" x14ac:dyDescent="0.15">
      <c r="A14" s="48" t="s">
        <v>179</v>
      </c>
      <c r="B14" s="170">
        <f t="shared" si="0"/>
        <v>-3</v>
      </c>
      <c r="C14" s="176">
        <f t="shared" si="1"/>
        <v>61</v>
      </c>
      <c r="D14" s="39">
        <v>0</v>
      </c>
      <c r="E14" s="39">
        <v>61</v>
      </c>
      <c r="F14" s="39">
        <v>0</v>
      </c>
      <c r="G14" s="176">
        <v>64</v>
      </c>
      <c r="H14" s="39">
        <v>0</v>
      </c>
      <c r="I14" s="39">
        <v>64</v>
      </c>
      <c r="J14" s="39">
        <v>0</v>
      </c>
    </row>
    <row r="15" spans="1:18" s="12" customFormat="1" ht="24.95" customHeight="1" x14ac:dyDescent="0.15">
      <c r="A15" s="33" t="s">
        <v>31</v>
      </c>
      <c r="B15" s="205">
        <f t="shared" si="0"/>
        <v>-1</v>
      </c>
      <c r="C15" s="176">
        <f t="shared" si="1"/>
        <v>115</v>
      </c>
      <c r="D15" s="29">
        <v>0</v>
      </c>
      <c r="E15" s="29">
        <v>97</v>
      </c>
      <c r="F15" s="29">
        <v>18</v>
      </c>
      <c r="G15" s="206">
        <v>116</v>
      </c>
      <c r="H15" s="29">
        <v>0</v>
      </c>
      <c r="I15" s="29">
        <v>97</v>
      </c>
      <c r="J15" s="29">
        <v>19</v>
      </c>
    </row>
    <row r="16" spans="1:18" s="10" customFormat="1" ht="24.75" customHeight="1" x14ac:dyDescent="0.15">
      <c r="A16" s="26" t="s">
        <v>187</v>
      </c>
      <c r="B16" s="170">
        <f t="shared" si="0"/>
        <v>-7</v>
      </c>
      <c r="C16" s="176">
        <f t="shared" si="1"/>
        <v>681</v>
      </c>
      <c r="D16" s="50">
        <v>681</v>
      </c>
      <c r="E16" s="50">
        <v>0</v>
      </c>
      <c r="F16" s="27">
        <v>0</v>
      </c>
      <c r="G16" s="176">
        <v>688</v>
      </c>
      <c r="H16" s="50">
        <v>688</v>
      </c>
      <c r="I16" s="50">
        <v>0</v>
      </c>
      <c r="J16" s="27">
        <v>0</v>
      </c>
      <c r="K16" s="13"/>
    </row>
    <row r="17" spans="1:18" s="10" customFormat="1" ht="24.75" customHeight="1" x14ac:dyDescent="0.15">
      <c r="A17" s="56" t="s">
        <v>30</v>
      </c>
      <c r="B17" s="170">
        <f t="shared" si="0"/>
        <v>-24</v>
      </c>
      <c r="C17" s="176">
        <f t="shared" si="1"/>
        <v>144</v>
      </c>
      <c r="D17" s="57">
        <v>0</v>
      </c>
      <c r="E17" s="57">
        <v>100</v>
      </c>
      <c r="F17" s="57">
        <v>44</v>
      </c>
      <c r="G17" s="176">
        <f>H17+I17+J17</f>
        <v>168</v>
      </c>
      <c r="H17" s="57">
        <v>0</v>
      </c>
      <c r="I17" s="57">
        <v>108</v>
      </c>
      <c r="J17" s="57">
        <v>60</v>
      </c>
      <c r="K17" s="13"/>
    </row>
    <row r="18" spans="1:18" s="17" customFormat="1" ht="24.75" customHeight="1" x14ac:dyDescent="0.15">
      <c r="A18" s="56" t="s">
        <v>329</v>
      </c>
      <c r="B18" s="205">
        <f t="shared" si="0"/>
        <v>-1</v>
      </c>
      <c r="C18" s="176">
        <f t="shared" si="1"/>
        <v>1</v>
      </c>
      <c r="D18" s="57">
        <v>0</v>
      </c>
      <c r="E18" s="57">
        <v>1</v>
      </c>
      <c r="F18" s="57">
        <v>0</v>
      </c>
      <c r="G18" s="206">
        <v>2</v>
      </c>
      <c r="H18" s="57">
        <v>1</v>
      </c>
      <c r="I18" s="57">
        <v>1</v>
      </c>
      <c r="J18" s="57">
        <v>0</v>
      </c>
      <c r="K18" s="210"/>
    </row>
    <row r="19" spans="1:18" s="10" customFormat="1" ht="24.75" customHeight="1" x14ac:dyDescent="0.15">
      <c r="A19" s="200" t="s">
        <v>331</v>
      </c>
      <c r="B19" s="170">
        <f t="shared" si="0"/>
        <v>0</v>
      </c>
      <c r="C19" s="176">
        <f t="shared" si="1"/>
        <v>0</v>
      </c>
      <c r="D19" s="201">
        <v>0</v>
      </c>
      <c r="E19" s="201">
        <v>0</v>
      </c>
      <c r="F19" s="201">
        <v>0</v>
      </c>
      <c r="G19" s="176">
        <v>0</v>
      </c>
      <c r="H19" s="201">
        <v>0</v>
      </c>
      <c r="I19" s="201">
        <v>0</v>
      </c>
      <c r="J19" s="201">
        <v>0</v>
      </c>
      <c r="K19" s="202"/>
    </row>
    <row r="20" spans="1:18" s="10" customFormat="1" ht="24.75" customHeight="1" x14ac:dyDescent="0.15">
      <c r="A20" s="56" t="s">
        <v>152</v>
      </c>
      <c r="B20" s="170">
        <f t="shared" si="0"/>
        <v>-7</v>
      </c>
      <c r="C20" s="176">
        <f t="shared" si="1"/>
        <v>1</v>
      </c>
      <c r="D20" s="57">
        <v>0</v>
      </c>
      <c r="E20" s="57">
        <v>1</v>
      </c>
      <c r="F20" s="57">
        <v>0</v>
      </c>
      <c r="G20" s="176">
        <v>8</v>
      </c>
      <c r="H20" s="57">
        <v>0</v>
      </c>
      <c r="I20" s="57">
        <v>8</v>
      </c>
      <c r="J20" s="57">
        <v>0</v>
      </c>
      <c r="K20" s="13"/>
    </row>
    <row r="21" spans="1:18" ht="24.95" customHeight="1" x14ac:dyDescent="0.15">
      <c r="A21" s="11"/>
      <c r="B21" s="11"/>
      <c r="C21" s="11"/>
      <c r="D21" s="11"/>
      <c r="E21" s="11" t="s">
        <v>37</v>
      </c>
      <c r="F21" s="11"/>
      <c r="G21" s="190"/>
      <c r="H21" s="11"/>
      <c r="I21" s="11"/>
      <c r="J21" s="11"/>
    </row>
    <row r="22" spans="1:18" ht="35.25" customHeight="1" thickBot="1" x14ac:dyDescent="0.2">
      <c r="A22" s="227" t="s">
        <v>22</v>
      </c>
      <c r="B22" s="227"/>
      <c r="C22" s="227"/>
      <c r="D22" s="227"/>
      <c r="E22" s="227"/>
      <c r="F22" s="227"/>
      <c r="G22" s="227"/>
      <c r="H22" s="227"/>
      <c r="I22" s="227"/>
      <c r="J22" s="227"/>
    </row>
    <row r="23" spans="1:18" ht="24.95" customHeight="1" x14ac:dyDescent="0.15">
      <c r="A23" s="221" t="s">
        <v>4</v>
      </c>
      <c r="B23" s="223" t="s">
        <v>5</v>
      </c>
      <c r="C23" s="225" t="s">
        <v>406</v>
      </c>
      <c r="D23" s="225"/>
      <c r="E23" s="225"/>
      <c r="F23" s="225"/>
      <c r="G23" s="225" t="s">
        <v>407</v>
      </c>
      <c r="H23" s="225"/>
      <c r="I23" s="225"/>
      <c r="J23" s="226"/>
    </row>
    <row r="24" spans="1:18" ht="24.95" customHeight="1" x14ac:dyDescent="0.15">
      <c r="A24" s="222"/>
      <c r="B24" s="224"/>
      <c r="C24" s="30" t="s">
        <v>0</v>
      </c>
      <c r="D24" s="30" t="s">
        <v>1</v>
      </c>
      <c r="E24" s="30" t="s">
        <v>2</v>
      </c>
      <c r="F24" s="30" t="s">
        <v>3</v>
      </c>
      <c r="G24" s="30" t="s">
        <v>0</v>
      </c>
      <c r="H24" s="30" t="s">
        <v>1</v>
      </c>
      <c r="I24" s="30" t="s">
        <v>2</v>
      </c>
      <c r="J24" s="31" t="s">
        <v>3</v>
      </c>
    </row>
    <row r="25" spans="1:18" ht="24.95" customHeight="1" x14ac:dyDescent="0.15">
      <c r="A25" s="47" t="s">
        <v>6</v>
      </c>
      <c r="B25" s="171">
        <f>SUM(B27:B36)</f>
        <v>6</v>
      </c>
      <c r="C25" s="177">
        <f>SUM(C26:C36)</f>
        <v>898</v>
      </c>
      <c r="D25" s="40"/>
      <c r="E25" s="40"/>
      <c r="F25" s="40"/>
      <c r="G25" s="177">
        <f>SUM(G26:G36)</f>
        <v>892</v>
      </c>
      <c r="H25" s="40"/>
      <c r="I25" s="40"/>
      <c r="J25" s="40"/>
    </row>
    <row r="26" spans="1:18" ht="24.95" customHeight="1" x14ac:dyDescent="0.15">
      <c r="A26" s="70" t="s">
        <v>164</v>
      </c>
      <c r="B26" s="170">
        <f t="shared" ref="B26:B27" si="2">C26-G26</f>
        <v>0</v>
      </c>
      <c r="C26" s="176">
        <f>SUM(D26+E26+F26)</f>
        <v>3</v>
      </c>
      <c r="D26" s="51">
        <v>0</v>
      </c>
      <c r="E26" s="51">
        <v>3</v>
      </c>
      <c r="F26" s="51">
        <v>0</v>
      </c>
      <c r="G26" s="176">
        <f>H26+I26+J26</f>
        <v>3</v>
      </c>
      <c r="H26" s="51">
        <v>0</v>
      </c>
      <c r="I26" s="51">
        <v>3</v>
      </c>
      <c r="J26" s="51">
        <v>0</v>
      </c>
    </row>
    <row r="27" spans="1:18" ht="24.95" customHeight="1" x14ac:dyDescent="0.15">
      <c r="A27" s="41" t="s">
        <v>191</v>
      </c>
      <c r="B27" s="172">
        <f t="shared" si="2"/>
        <v>0</v>
      </c>
      <c r="C27" s="176">
        <f t="shared" ref="C27:C36" si="3">SUM(D27+E27+F27)</f>
        <v>0</v>
      </c>
      <c r="D27" s="38">
        <v>0</v>
      </c>
      <c r="E27" s="38">
        <v>0</v>
      </c>
      <c r="F27" s="38">
        <v>0</v>
      </c>
      <c r="G27" s="176">
        <f t="shared" ref="G27:G36" si="4">H27+I27+J27</f>
        <v>0</v>
      </c>
      <c r="H27" s="38">
        <v>0</v>
      </c>
      <c r="I27" s="38">
        <v>0</v>
      </c>
      <c r="J27" s="38">
        <v>0</v>
      </c>
    </row>
    <row r="28" spans="1:18" s="11" customFormat="1" ht="24.95" customHeight="1" x14ac:dyDescent="0.15">
      <c r="A28" s="41" t="s">
        <v>50</v>
      </c>
      <c r="B28" s="172">
        <f t="shared" ref="B28:B31" si="5">C28-G28</f>
        <v>0</v>
      </c>
      <c r="C28" s="176">
        <f t="shared" si="3"/>
        <v>0</v>
      </c>
      <c r="D28" s="27">
        <v>0</v>
      </c>
      <c r="E28" s="27">
        <v>0</v>
      </c>
      <c r="F28" s="27">
        <v>0</v>
      </c>
      <c r="G28" s="176">
        <f t="shared" si="4"/>
        <v>0</v>
      </c>
      <c r="H28" s="27">
        <v>0</v>
      </c>
      <c r="I28" s="27">
        <v>0</v>
      </c>
      <c r="J28" s="27">
        <v>0</v>
      </c>
    </row>
    <row r="29" spans="1:18" s="10" customFormat="1" ht="24.75" customHeight="1" x14ac:dyDescent="0.15">
      <c r="A29" s="41" t="s">
        <v>124</v>
      </c>
      <c r="B29" s="172">
        <f t="shared" si="5"/>
        <v>-2</v>
      </c>
      <c r="C29" s="176">
        <f t="shared" si="3"/>
        <v>49</v>
      </c>
      <c r="D29" s="37">
        <v>0</v>
      </c>
      <c r="E29" s="37">
        <v>43</v>
      </c>
      <c r="F29" s="37">
        <v>6</v>
      </c>
      <c r="G29" s="176">
        <f t="shared" si="4"/>
        <v>51</v>
      </c>
      <c r="H29" s="37">
        <v>0</v>
      </c>
      <c r="I29" s="37">
        <v>45</v>
      </c>
      <c r="J29" s="37">
        <v>6</v>
      </c>
      <c r="K29" s="7"/>
      <c r="L29" s="8"/>
      <c r="M29" s="8"/>
      <c r="N29" s="8"/>
      <c r="O29" s="8"/>
      <c r="P29" s="9"/>
      <c r="Q29" s="9"/>
      <c r="R29" s="9"/>
    </row>
    <row r="30" spans="1:18" s="17" customFormat="1" ht="24.75" customHeight="1" x14ac:dyDescent="0.15">
      <c r="A30" s="41" t="s">
        <v>344</v>
      </c>
      <c r="B30" s="172">
        <f t="shared" ref="B30" si="6">C30-G30</f>
        <v>0</v>
      </c>
      <c r="C30" s="176">
        <f t="shared" si="3"/>
        <v>22</v>
      </c>
      <c r="D30" s="37">
        <v>0</v>
      </c>
      <c r="E30" s="37">
        <v>13</v>
      </c>
      <c r="F30" s="37">
        <v>9</v>
      </c>
      <c r="G30" s="206">
        <f t="shared" si="4"/>
        <v>22</v>
      </c>
      <c r="H30" s="37">
        <v>0</v>
      </c>
      <c r="I30" s="37">
        <v>13</v>
      </c>
      <c r="J30" s="37">
        <v>9</v>
      </c>
      <c r="K30" s="209"/>
      <c r="L30" s="24"/>
      <c r="M30" s="24"/>
      <c r="N30" s="24"/>
      <c r="O30" s="24"/>
      <c r="P30" s="25"/>
      <c r="Q30" s="25"/>
      <c r="R30" s="25"/>
    </row>
    <row r="31" spans="1:18" ht="24.95" customHeight="1" x14ac:dyDescent="0.15">
      <c r="A31" s="41" t="s">
        <v>161</v>
      </c>
      <c r="B31" s="172">
        <f t="shared" si="5"/>
        <v>-6</v>
      </c>
      <c r="C31" s="176">
        <f t="shared" si="3"/>
        <v>6</v>
      </c>
      <c r="D31" s="63">
        <v>0</v>
      </c>
      <c r="E31" s="63">
        <v>6</v>
      </c>
      <c r="F31" s="63">
        <v>0</v>
      </c>
      <c r="G31" s="176">
        <f t="shared" si="4"/>
        <v>12</v>
      </c>
      <c r="H31" s="63">
        <v>0</v>
      </c>
      <c r="I31" s="63">
        <v>12</v>
      </c>
      <c r="J31" s="63">
        <v>0</v>
      </c>
    </row>
    <row r="32" spans="1:18" s="10" customFormat="1" ht="24.75" customHeight="1" x14ac:dyDescent="0.15">
      <c r="A32" s="49" t="s">
        <v>162</v>
      </c>
      <c r="B32" s="172">
        <f>C32-G32</f>
        <v>0</v>
      </c>
      <c r="C32" s="176">
        <f t="shared" si="3"/>
        <v>18</v>
      </c>
      <c r="D32" s="39">
        <v>18</v>
      </c>
      <c r="E32" s="39">
        <v>0</v>
      </c>
      <c r="F32" s="39">
        <v>0</v>
      </c>
      <c r="G32" s="176">
        <f t="shared" si="4"/>
        <v>18</v>
      </c>
      <c r="H32" s="39">
        <v>18</v>
      </c>
      <c r="I32" s="39">
        <v>0</v>
      </c>
      <c r="J32" s="39">
        <v>0</v>
      </c>
      <c r="K32" s="13"/>
    </row>
    <row r="33" spans="1:18" s="17" customFormat="1" ht="24.75" customHeight="1" x14ac:dyDescent="0.15">
      <c r="A33" s="49" t="s">
        <v>345</v>
      </c>
      <c r="B33" s="172">
        <f>C33-G33</f>
        <v>23</v>
      </c>
      <c r="C33" s="176">
        <f t="shared" si="3"/>
        <v>115</v>
      </c>
      <c r="D33" s="39">
        <v>0</v>
      </c>
      <c r="E33" s="39">
        <v>97</v>
      </c>
      <c r="F33" s="39">
        <v>18</v>
      </c>
      <c r="G33" s="206">
        <f t="shared" si="4"/>
        <v>92</v>
      </c>
      <c r="H33" s="39">
        <v>0</v>
      </c>
      <c r="I33" s="39">
        <v>92</v>
      </c>
      <c r="J33" s="39">
        <v>0</v>
      </c>
      <c r="K33" s="210"/>
    </row>
    <row r="34" spans="1:18" s="16" customFormat="1" ht="24.95" customHeight="1" x14ac:dyDescent="0.15">
      <c r="A34" s="41" t="s">
        <v>188</v>
      </c>
      <c r="B34" s="172">
        <f>C34-G34</f>
        <v>-7</v>
      </c>
      <c r="C34" s="176">
        <f t="shared" si="3"/>
        <v>681</v>
      </c>
      <c r="D34" s="50">
        <v>681</v>
      </c>
      <c r="E34" s="27">
        <v>0</v>
      </c>
      <c r="F34" s="27">
        <v>0</v>
      </c>
      <c r="G34" s="176">
        <f t="shared" si="4"/>
        <v>688</v>
      </c>
      <c r="H34" s="50">
        <v>688</v>
      </c>
      <c r="I34" s="27">
        <v>0</v>
      </c>
      <c r="J34" s="27">
        <v>0</v>
      </c>
      <c r="K34" s="14"/>
      <c r="L34" s="14"/>
      <c r="M34" s="14"/>
      <c r="N34" s="14"/>
      <c r="O34" s="14"/>
      <c r="P34" s="14"/>
      <c r="Q34" s="14"/>
      <c r="R34" s="14"/>
    </row>
    <row r="35" spans="1:18" ht="24.95" customHeight="1" x14ac:dyDescent="0.15">
      <c r="A35" s="59" t="s">
        <v>30</v>
      </c>
      <c r="B35" s="173">
        <f>C35-G35</f>
        <v>-2</v>
      </c>
      <c r="C35" s="176">
        <f t="shared" si="3"/>
        <v>4</v>
      </c>
      <c r="D35" s="60">
        <v>0</v>
      </c>
      <c r="E35" s="60">
        <v>4</v>
      </c>
      <c r="F35" s="60">
        <v>0</v>
      </c>
      <c r="G35" s="176">
        <f t="shared" si="4"/>
        <v>6</v>
      </c>
      <c r="H35" s="60">
        <v>0</v>
      </c>
      <c r="I35" s="60">
        <v>4</v>
      </c>
      <c r="J35" s="60">
        <v>2</v>
      </c>
    </row>
    <row r="36" spans="1:18" ht="24.95" customHeight="1" x14ac:dyDescent="0.15">
      <c r="A36" s="61" t="s">
        <v>178</v>
      </c>
      <c r="B36" s="174">
        <f>C36-G36</f>
        <v>0</v>
      </c>
      <c r="C36" s="176">
        <f t="shared" si="3"/>
        <v>0</v>
      </c>
      <c r="D36" s="61">
        <v>0</v>
      </c>
      <c r="E36" s="61">
        <v>0</v>
      </c>
      <c r="F36" s="61">
        <v>0</v>
      </c>
      <c r="G36" s="176">
        <f t="shared" si="4"/>
        <v>0</v>
      </c>
      <c r="H36" s="61">
        <v>0</v>
      </c>
      <c r="I36" s="61">
        <v>0</v>
      </c>
      <c r="J36" s="61">
        <v>0</v>
      </c>
    </row>
  </sheetData>
  <mergeCells count="10">
    <mergeCell ref="G2:J2"/>
    <mergeCell ref="B2:B3"/>
    <mergeCell ref="A2:A3"/>
    <mergeCell ref="C2:F2"/>
    <mergeCell ref="A1:J1"/>
    <mergeCell ref="A23:A24"/>
    <mergeCell ref="B23:B24"/>
    <mergeCell ref="C23:F23"/>
    <mergeCell ref="G23:J23"/>
    <mergeCell ref="A22:J22"/>
  </mergeCells>
  <phoneticPr fontId="11" type="noConversion"/>
  <pageMargins left="0.51181102362204722" right="0.55118110236220474" top="0.39370078740157483" bottom="0.31496062992125984" header="0.27559055118110237" footer="0.23622047244094491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293"/>
  <sheetViews>
    <sheetView tabSelected="1" zoomScale="80" zoomScaleNormal="80" zoomScaleSheetLayoutView="80" workbookViewId="0">
      <selection activeCell="K220" sqref="K220"/>
    </sheetView>
  </sheetViews>
  <sheetFormatPr defaultRowHeight="13.5" x14ac:dyDescent="0.15"/>
  <cols>
    <col min="1" max="1" width="7.88671875" style="4" customWidth="1"/>
    <col min="2" max="2" width="6.5546875" style="4" bestFit="1" customWidth="1"/>
    <col min="3" max="3" width="7.77734375" style="5" customWidth="1"/>
    <col min="4" max="5" width="8.88671875" style="6"/>
    <col min="6" max="6" width="5.5546875" style="6" customWidth="1"/>
    <col min="7" max="7" width="15.77734375" style="6" customWidth="1"/>
    <col min="8" max="8" width="17.77734375" style="6" customWidth="1"/>
    <col min="9" max="10" width="5.88671875" style="6" bestFit="1" customWidth="1"/>
    <col min="11" max="11" width="10.88671875" style="156" customWidth="1"/>
    <col min="12" max="14" width="9.44140625" style="8" customWidth="1"/>
    <col min="15" max="15" width="14.88671875" style="9" bestFit="1" customWidth="1"/>
    <col min="16" max="16" width="11.77734375" style="9" customWidth="1"/>
    <col min="17" max="17" width="12.109375" style="9" customWidth="1"/>
    <col min="18" max="20" width="11.44140625" style="9" customWidth="1"/>
    <col min="21" max="16384" width="8.88671875" style="3"/>
  </cols>
  <sheetData>
    <row r="1" spans="1:21" ht="52.5" customHeight="1" thickBot="1" x14ac:dyDescent="0.2">
      <c r="A1" s="427" t="s">
        <v>404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</row>
    <row r="2" spans="1:21" ht="30.75" customHeight="1" x14ac:dyDescent="0.15">
      <c r="A2" s="428" t="s">
        <v>7</v>
      </c>
      <c r="B2" s="429"/>
      <c r="C2" s="429"/>
      <c r="D2" s="430" t="s">
        <v>8</v>
      </c>
      <c r="E2" s="430"/>
      <c r="F2" s="430"/>
      <c r="G2" s="430" t="s">
        <v>9</v>
      </c>
      <c r="H2" s="429"/>
      <c r="I2" s="429" t="s">
        <v>10</v>
      </c>
      <c r="J2" s="429"/>
      <c r="K2" s="143" t="s">
        <v>11</v>
      </c>
      <c r="L2" s="432" t="s">
        <v>12</v>
      </c>
      <c r="M2" s="432"/>
      <c r="N2" s="432"/>
      <c r="O2" s="410" t="s">
        <v>196</v>
      </c>
      <c r="P2" s="410" t="s">
        <v>197</v>
      </c>
      <c r="Q2" s="410" t="s">
        <v>198</v>
      </c>
      <c r="R2" s="412" t="s">
        <v>13</v>
      </c>
      <c r="S2" s="410" t="s">
        <v>199</v>
      </c>
      <c r="T2" s="434" t="s">
        <v>200</v>
      </c>
      <c r="U2" s="17"/>
    </row>
    <row r="3" spans="1:21" ht="27" customHeight="1" x14ac:dyDescent="0.15">
      <c r="A3" s="436" t="s">
        <v>206</v>
      </c>
      <c r="B3" s="437" t="s">
        <v>194</v>
      </c>
      <c r="C3" s="438" t="s">
        <v>195</v>
      </c>
      <c r="D3" s="431"/>
      <c r="E3" s="431"/>
      <c r="F3" s="431"/>
      <c r="G3" s="439" t="s">
        <v>14</v>
      </c>
      <c r="H3" s="439" t="s">
        <v>15</v>
      </c>
      <c r="I3" s="431" t="s">
        <v>16</v>
      </c>
      <c r="J3" s="431" t="s">
        <v>17</v>
      </c>
      <c r="K3" s="440" t="s">
        <v>18</v>
      </c>
      <c r="L3" s="441" t="s">
        <v>19</v>
      </c>
      <c r="M3" s="409" t="s">
        <v>20</v>
      </c>
      <c r="N3" s="409"/>
      <c r="O3" s="411"/>
      <c r="P3" s="411"/>
      <c r="Q3" s="411"/>
      <c r="R3" s="413"/>
      <c r="S3" s="411"/>
      <c r="T3" s="435"/>
      <c r="U3" s="17"/>
    </row>
    <row r="4" spans="1:21" ht="36.75" customHeight="1" x14ac:dyDescent="0.15">
      <c r="A4" s="436"/>
      <c r="B4" s="437"/>
      <c r="C4" s="438"/>
      <c r="D4" s="431"/>
      <c r="E4" s="431"/>
      <c r="F4" s="431"/>
      <c r="G4" s="439"/>
      <c r="H4" s="439"/>
      <c r="I4" s="439"/>
      <c r="J4" s="439"/>
      <c r="K4" s="440"/>
      <c r="L4" s="442"/>
      <c r="M4" s="74" t="s">
        <v>396</v>
      </c>
      <c r="N4" s="74" t="s">
        <v>403</v>
      </c>
      <c r="O4" s="433"/>
      <c r="P4" s="411"/>
      <c r="Q4" s="411"/>
      <c r="R4" s="413"/>
      <c r="S4" s="411"/>
      <c r="T4" s="435"/>
      <c r="U4" s="17"/>
    </row>
    <row r="5" spans="1:21" s="17" customFormat="1" ht="21" customHeight="1" x14ac:dyDescent="0.15">
      <c r="A5" s="323" t="s">
        <v>136</v>
      </c>
      <c r="B5" s="237" t="s">
        <v>59</v>
      </c>
      <c r="C5" s="298" t="s">
        <v>40</v>
      </c>
      <c r="D5" s="344" t="s">
        <v>414</v>
      </c>
      <c r="E5" s="345"/>
      <c r="F5" s="346"/>
      <c r="G5" s="298" t="s">
        <v>413</v>
      </c>
      <c r="H5" s="298" t="s">
        <v>413</v>
      </c>
      <c r="I5" s="298" t="s">
        <v>38</v>
      </c>
      <c r="J5" s="298" t="s">
        <v>39</v>
      </c>
      <c r="K5" s="162">
        <v>61.638300000000001</v>
      </c>
      <c r="L5" s="42">
        <v>213</v>
      </c>
      <c r="M5" s="76">
        <v>0</v>
      </c>
      <c r="N5" s="76">
        <v>0</v>
      </c>
      <c r="O5" s="317" t="s">
        <v>240</v>
      </c>
      <c r="P5" s="231" t="s">
        <v>241</v>
      </c>
      <c r="Q5" s="231" t="s">
        <v>242</v>
      </c>
      <c r="R5" s="240" t="s">
        <v>243</v>
      </c>
      <c r="S5" s="231" t="s">
        <v>244</v>
      </c>
      <c r="T5" s="234" t="s">
        <v>245</v>
      </c>
    </row>
    <row r="6" spans="1:21" s="17" customFormat="1" ht="21" customHeight="1" x14ac:dyDescent="0.15">
      <c r="A6" s="324"/>
      <c r="B6" s="238"/>
      <c r="C6" s="299"/>
      <c r="D6" s="347"/>
      <c r="E6" s="348"/>
      <c r="F6" s="349"/>
      <c r="G6" s="300"/>
      <c r="H6" s="300"/>
      <c r="I6" s="300"/>
      <c r="J6" s="300"/>
      <c r="K6" s="162">
        <v>70.3596</v>
      </c>
      <c r="L6" s="42">
        <v>101</v>
      </c>
      <c r="M6" s="76">
        <v>1</v>
      </c>
      <c r="N6" s="76">
        <v>1</v>
      </c>
      <c r="O6" s="318"/>
      <c r="P6" s="232"/>
      <c r="Q6" s="232"/>
      <c r="R6" s="241"/>
      <c r="S6" s="232"/>
      <c r="T6" s="235"/>
    </row>
    <row r="7" spans="1:21" s="17" customFormat="1" ht="21" customHeight="1" x14ac:dyDescent="0.15">
      <c r="A7" s="324"/>
      <c r="B7" s="238"/>
      <c r="C7" s="300"/>
      <c r="D7" s="350"/>
      <c r="E7" s="351"/>
      <c r="F7" s="352"/>
      <c r="G7" s="84" t="s">
        <v>52</v>
      </c>
      <c r="H7" s="85"/>
      <c r="I7" s="86"/>
      <c r="J7" s="86"/>
      <c r="K7" s="144"/>
      <c r="L7" s="87">
        <f>L5+L6</f>
        <v>314</v>
      </c>
      <c r="M7" s="88">
        <v>1</v>
      </c>
      <c r="N7" s="88">
        <v>1</v>
      </c>
      <c r="O7" s="319"/>
      <c r="P7" s="233"/>
      <c r="Q7" s="233"/>
      <c r="R7" s="242"/>
      <c r="S7" s="233"/>
      <c r="T7" s="236"/>
    </row>
    <row r="8" spans="1:21" s="17" customFormat="1" ht="21" customHeight="1" x14ac:dyDescent="0.15">
      <c r="A8" s="324"/>
      <c r="B8" s="238"/>
      <c r="C8" s="298" t="s">
        <v>41</v>
      </c>
      <c r="D8" s="344" t="s">
        <v>415</v>
      </c>
      <c r="E8" s="345"/>
      <c r="F8" s="346"/>
      <c r="G8" s="332" t="s">
        <v>413</v>
      </c>
      <c r="H8" s="332" t="s">
        <v>413</v>
      </c>
      <c r="I8" s="332" t="s">
        <v>38</v>
      </c>
      <c r="J8" s="332" t="s">
        <v>39</v>
      </c>
      <c r="K8" s="154">
        <v>59.98</v>
      </c>
      <c r="L8" s="52">
        <v>328</v>
      </c>
      <c r="M8" s="178">
        <v>0</v>
      </c>
      <c r="N8" s="178">
        <v>0</v>
      </c>
      <c r="O8" s="317" t="s">
        <v>246</v>
      </c>
      <c r="P8" s="231" t="s">
        <v>247</v>
      </c>
      <c r="Q8" s="231" t="s">
        <v>248</v>
      </c>
      <c r="R8" s="240" t="s">
        <v>249</v>
      </c>
      <c r="S8" s="231" t="s">
        <v>250</v>
      </c>
      <c r="T8" s="234" t="s">
        <v>251</v>
      </c>
    </row>
    <row r="9" spans="1:21" s="17" customFormat="1" ht="21" customHeight="1" x14ac:dyDescent="0.15">
      <c r="A9" s="324"/>
      <c r="B9" s="238"/>
      <c r="C9" s="299"/>
      <c r="D9" s="347"/>
      <c r="E9" s="348"/>
      <c r="F9" s="349"/>
      <c r="G9" s="333"/>
      <c r="H9" s="333"/>
      <c r="I9" s="333"/>
      <c r="J9" s="333"/>
      <c r="K9" s="154">
        <v>74.87</v>
      </c>
      <c r="L9" s="52">
        <v>405</v>
      </c>
      <c r="M9" s="178">
        <v>0</v>
      </c>
      <c r="N9" s="178">
        <v>0</v>
      </c>
      <c r="O9" s="318"/>
      <c r="P9" s="232"/>
      <c r="Q9" s="232"/>
      <c r="R9" s="241"/>
      <c r="S9" s="232"/>
      <c r="T9" s="235"/>
    </row>
    <row r="10" spans="1:21" s="17" customFormat="1" ht="21" customHeight="1" x14ac:dyDescent="0.15">
      <c r="A10" s="324"/>
      <c r="B10" s="238"/>
      <c r="C10" s="299"/>
      <c r="D10" s="347"/>
      <c r="E10" s="348"/>
      <c r="F10" s="349"/>
      <c r="G10" s="333"/>
      <c r="H10" s="333"/>
      <c r="I10" s="333"/>
      <c r="J10" s="333"/>
      <c r="K10" s="154">
        <v>84.9</v>
      </c>
      <c r="L10" s="52">
        <v>311</v>
      </c>
      <c r="M10" s="178">
        <v>0</v>
      </c>
      <c r="N10" s="178">
        <v>0</v>
      </c>
      <c r="O10" s="318"/>
      <c r="P10" s="232"/>
      <c r="Q10" s="232"/>
      <c r="R10" s="241"/>
      <c r="S10" s="232"/>
      <c r="T10" s="235"/>
    </row>
    <row r="11" spans="1:21" s="17" customFormat="1" ht="21" customHeight="1" x14ac:dyDescent="0.15">
      <c r="A11" s="324"/>
      <c r="B11" s="238"/>
      <c r="C11" s="299"/>
      <c r="D11" s="347"/>
      <c r="E11" s="348"/>
      <c r="F11" s="349"/>
      <c r="G11" s="334"/>
      <c r="H11" s="334"/>
      <c r="I11" s="334"/>
      <c r="J11" s="334"/>
      <c r="K11" s="154">
        <v>84.92</v>
      </c>
      <c r="L11" s="52">
        <v>142</v>
      </c>
      <c r="M11" s="178">
        <v>0</v>
      </c>
      <c r="N11" s="178">
        <v>0</v>
      </c>
      <c r="O11" s="318"/>
      <c r="P11" s="232"/>
      <c r="Q11" s="232"/>
      <c r="R11" s="241"/>
      <c r="S11" s="232"/>
      <c r="T11" s="235"/>
    </row>
    <row r="12" spans="1:21" s="17" customFormat="1" ht="21" customHeight="1" x14ac:dyDescent="0.15">
      <c r="A12" s="324"/>
      <c r="B12" s="238"/>
      <c r="C12" s="300"/>
      <c r="D12" s="350"/>
      <c r="E12" s="351"/>
      <c r="F12" s="352"/>
      <c r="G12" s="84" t="s">
        <v>52</v>
      </c>
      <c r="H12" s="85"/>
      <c r="I12" s="86"/>
      <c r="J12" s="86"/>
      <c r="K12" s="144"/>
      <c r="L12" s="87">
        <f>SUM(L8:L11)</f>
        <v>1186</v>
      </c>
      <c r="M12" s="88">
        <v>0</v>
      </c>
      <c r="N12" s="88">
        <v>0</v>
      </c>
      <c r="O12" s="319"/>
      <c r="P12" s="233"/>
      <c r="Q12" s="233"/>
      <c r="R12" s="242"/>
      <c r="S12" s="233"/>
      <c r="T12" s="236"/>
    </row>
    <row r="13" spans="1:21" s="17" customFormat="1" ht="21" customHeight="1" x14ac:dyDescent="0.15">
      <c r="A13" s="324"/>
      <c r="B13" s="238"/>
      <c r="C13" s="298" t="s">
        <v>42</v>
      </c>
      <c r="D13" s="344" t="s">
        <v>414</v>
      </c>
      <c r="E13" s="345"/>
      <c r="F13" s="346"/>
      <c r="G13" s="298" t="s">
        <v>413</v>
      </c>
      <c r="H13" s="298" t="s">
        <v>413</v>
      </c>
      <c r="I13" s="298" t="s">
        <v>38</v>
      </c>
      <c r="J13" s="298" t="s">
        <v>39</v>
      </c>
      <c r="K13" s="157">
        <v>82</v>
      </c>
      <c r="L13" s="44">
        <v>74</v>
      </c>
      <c r="M13" s="76">
        <v>10</v>
      </c>
      <c r="N13" s="76">
        <v>10</v>
      </c>
      <c r="O13" s="317" t="s">
        <v>252</v>
      </c>
      <c r="P13" s="231" t="s">
        <v>253</v>
      </c>
      <c r="Q13" s="231" t="s">
        <v>254</v>
      </c>
      <c r="R13" s="240" t="s">
        <v>255</v>
      </c>
      <c r="S13" s="231" t="s">
        <v>256</v>
      </c>
      <c r="T13" s="234" t="s">
        <v>251</v>
      </c>
    </row>
    <row r="14" spans="1:21" s="17" customFormat="1" ht="21" customHeight="1" x14ac:dyDescent="0.15">
      <c r="A14" s="324"/>
      <c r="B14" s="238"/>
      <c r="C14" s="299"/>
      <c r="D14" s="347"/>
      <c r="E14" s="348"/>
      <c r="F14" s="349"/>
      <c r="G14" s="299"/>
      <c r="H14" s="299"/>
      <c r="I14" s="299"/>
      <c r="J14" s="299"/>
      <c r="K14" s="157">
        <v>84</v>
      </c>
      <c r="L14" s="44">
        <v>261</v>
      </c>
      <c r="M14" s="76">
        <v>4</v>
      </c>
      <c r="N14" s="76">
        <v>4</v>
      </c>
      <c r="O14" s="318"/>
      <c r="P14" s="232"/>
      <c r="Q14" s="232"/>
      <c r="R14" s="241"/>
      <c r="S14" s="232"/>
      <c r="T14" s="235"/>
      <c r="U14" s="18"/>
    </row>
    <row r="15" spans="1:21" s="17" customFormat="1" ht="21" customHeight="1" x14ac:dyDescent="0.15">
      <c r="A15" s="324"/>
      <c r="B15" s="238"/>
      <c r="C15" s="299"/>
      <c r="D15" s="347"/>
      <c r="E15" s="348"/>
      <c r="F15" s="349"/>
      <c r="G15" s="300"/>
      <c r="H15" s="300"/>
      <c r="I15" s="300"/>
      <c r="J15" s="300"/>
      <c r="K15" s="157">
        <v>116</v>
      </c>
      <c r="L15" s="44">
        <v>76</v>
      </c>
      <c r="M15" s="76">
        <v>29</v>
      </c>
      <c r="N15" s="76">
        <v>29</v>
      </c>
      <c r="O15" s="318"/>
      <c r="P15" s="232"/>
      <c r="Q15" s="232"/>
      <c r="R15" s="241"/>
      <c r="S15" s="232"/>
      <c r="T15" s="235"/>
    </row>
    <row r="16" spans="1:21" s="17" customFormat="1" ht="21" customHeight="1" x14ac:dyDescent="0.15">
      <c r="A16" s="324"/>
      <c r="B16" s="238"/>
      <c r="C16" s="300"/>
      <c r="D16" s="350"/>
      <c r="E16" s="351"/>
      <c r="F16" s="352"/>
      <c r="G16" s="84" t="s">
        <v>52</v>
      </c>
      <c r="H16" s="85"/>
      <c r="I16" s="86"/>
      <c r="J16" s="86"/>
      <c r="K16" s="144"/>
      <c r="L16" s="87">
        <f>SUM(L13:L15)</f>
        <v>411</v>
      </c>
      <c r="M16" s="88">
        <v>43</v>
      </c>
      <c r="N16" s="88">
        <v>43</v>
      </c>
      <c r="O16" s="319"/>
      <c r="P16" s="233"/>
      <c r="Q16" s="233"/>
      <c r="R16" s="242"/>
      <c r="S16" s="233"/>
      <c r="T16" s="236"/>
    </row>
    <row r="17" spans="1:21" s="10" customFormat="1" ht="21" customHeight="1" x14ac:dyDescent="0.15">
      <c r="A17" s="324"/>
      <c r="B17" s="238"/>
      <c r="C17" s="250" t="s">
        <v>40</v>
      </c>
      <c r="D17" s="252" t="s">
        <v>416</v>
      </c>
      <c r="E17" s="253"/>
      <c r="F17" s="254"/>
      <c r="G17" s="55" t="s">
        <v>414</v>
      </c>
      <c r="H17" s="55" t="s">
        <v>414</v>
      </c>
      <c r="I17" s="55" t="s">
        <v>24</v>
      </c>
      <c r="J17" s="55" t="s">
        <v>25</v>
      </c>
      <c r="K17" s="166">
        <v>59.98</v>
      </c>
      <c r="L17" s="54">
        <v>259</v>
      </c>
      <c r="M17" s="76">
        <v>0</v>
      </c>
      <c r="N17" s="76">
        <v>0</v>
      </c>
      <c r="O17" s="389" t="s">
        <v>257</v>
      </c>
      <c r="P17" s="243" t="s">
        <v>258</v>
      </c>
      <c r="Q17" s="243" t="s">
        <v>258</v>
      </c>
      <c r="R17" s="245" t="s">
        <v>255</v>
      </c>
      <c r="S17" s="243" t="s">
        <v>259</v>
      </c>
      <c r="T17" s="247" t="s">
        <v>251</v>
      </c>
    </row>
    <row r="18" spans="1:21" s="10" customFormat="1" ht="21" customHeight="1" x14ac:dyDescent="0.15">
      <c r="A18" s="324"/>
      <c r="B18" s="238"/>
      <c r="C18" s="251"/>
      <c r="D18" s="255"/>
      <c r="E18" s="256"/>
      <c r="F18" s="257"/>
      <c r="G18" s="89" t="s">
        <v>52</v>
      </c>
      <c r="H18" s="90"/>
      <c r="I18" s="91"/>
      <c r="J18" s="91"/>
      <c r="K18" s="145"/>
      <c r="L18" s="92">
        <v>259</v>
      </c>
      <c r="M18" s="88">
        <v>0</v>
      </c>
      <c r="N18" s="88">
        <v>0</v>
      </c>
      <c r="O18" s="390"/>
      <c r="P18" s="244"/>
      <c r="Q18" s="244"/>
      <c r="R18" s="246"/>
      <c r="S18" s="244"/>
      <c r="T18" s="249"/>
    </row>
    <row r="19" spans="1:21" s="10" customFormat="1" ht="21" customHeight="1" x14ac:dyDescent="0.15">
      <c r="A19" s="324"/>
      <c r="B19" s="238"/>
      <c r="C19" s="298" t="s">
        <v>125</v>
      </c>
      <c r="D19" s="344" t="s">
        <v>413</v>
      </c>
      <c r="E19" s="345"/>
      <c r="F19" s="346"/>
      <c r="G19" s="332" t="s">
        <v>415</v>
      </c>
      <c r="H19" s="332" t="s">
        <v>414</v>
      </c>
      <c r="I19" s="332" t="s">
        <v>126</v>
      </c>
      <c r="J19" s="332" t="s">
        <v>127</v>
      </c>
      <c r="K19" s="154">
        <v>73.61</v>
      </c>
      <c r="L19" s="43">
        <v>39</v>
      </c>
      <c r="M19" s="75">
        <v>2</v>
      </c>
      <c r="N19" s="178">
        <v>2</v>
      </c>
      <c r="O19" s="317" t="s">
        <v>260</v>
      </c>
      <c r="P19" s="231" t="s">
        <v>261</v>
      </c>
      <c r="Q19" s="231" t="s">
        <v>262</v>
      </c>
      <c r="R19" s="240" t="s">
        <v>263</v>
      </c>
      <c r="S19" s="231" t="s">
        <v>264</v>
      </c>
      <c r="T19" s="234" t="s">
        <v>251</v>
      </c>
      <c r="U19" s="18"/>
    </row>
    <row r="20" spans="1:21" s="10" customFormat="1" ht="21" customHeight="1" x14ac:dyDescent="0.15">
      <c r="A20" s="324"/>
      <c r="B20" s="238"/>
      <c r="C20" s="299"/>
      <c r="D20" s="347"/>
      <c r="E20" s="348"/>
      <c r="F20" s="349"/>
      <c r="G20" s="333"/>
      <c r="H20" s="334"/>
      <c r="I20" s="334"/>
      <c r="J20" s="334"/>
      <c r="K20" s="154">
        <v>74.81</v>
      </c>
      <c r="L20" s="43">
        <v>10</v>
      </c>
      <c r="M20" s="75">
        <v>0</v>
      </c>
      <c r="N20" s="178">
        <v>0</v>
      </c>
      <c r="O20" s="318"/>
      <c r="P20" s="232"/>
      <c r="Q20" s="232"/>
      <c r="R20" s="241"/>
      <c r="S20" s="232"/>
      <c r="T20" s="235"/>
    </row>
    <row r="21" spans="1:21" s="10" customFormat="1" ht="21" customHeight="1" x14ac:dyDescent="0.15">
      <c r="A21" s="324"/>
      <c r="B21" s="238"/>
      <c r="C21" s="300"/>
      <c r="D21" s="350"/>
      <c r="E21" s="351"/>
      <c r="F21" s="352"/>
      <c r="G21" s="84" t="s">
        <v>52</v>
      </c>
      <c r="H21" s="85"/>
      <c r="I21" s="86"/>
      <c r="J21" s="86"/>
      <c r="K21" s="144"/>
      <c r="L21" s="87">
        <f>L19+L20</f>
        <v>49</v>
      </c>
      <c r="M21" s="88">
        <v>2</v>
      </c>
      <c r="N21" s="88">
        <v>2</v>
      </c>
      <c r="O21" s="319"/>
      <c r="P21" s="233"/>
      <c r="Q21" s="233"/>
      <c r="R21" s="242"/>
      <c r="S21" s="233"/>
      <c r="T21" s="236"/>
    </row>
    <row r="22" spans="1:21" s="17" customFormat="1" ht="21" customHeight="1" x14ac:dyDescent="0.15">
      <c r="A22" s="324"/>
      <c r="B22" s="238"/>
      <c r="C22" s="298" t="s">
        <v>40</v>
      </c>
      <c r="D22" s="344" t="s">
        <v>414</v>
      </c>
      <c r="E22" s="345"/>
      <c r="F22" s="346"/>
      <c r="G22" s="298" t="s">
        <v>413</v>
      </c>
      <c r="H22" s="298" t="s">
        <v>413</v>
      </c>
      <c r="I22" s="298" t="s">
        <v>24</v>
      </c>
      <c r="J22" s="298" t="s">
        <v>25</v>
      </c>
      <c r="K22" s="157">
        <v>69.489999999999995</v>
      </c>
      <c r="L22" s="44">
        <v>103</v>
      </c>
      <c r="M22" s="76">
        <v>0</v>
      </c>
      <c r="N22" s="76">
        <v>0</v>
      </c>
      <c r="O22" s="317" t="s">
        <v>265</v>
      </c>
      <c r="P22" s="231" t="s">
        <v>266</v>
      </c>
      <c r="Q22" s="231" t="s">
        <v>267</v>
      </c>
      <c r="R22" s="240" t="s">
        <v>255</v>
      </c>
      <c r="S22" s="231" t="s">
        <v>259</v>
      </c>
      <c r="T22" s="234" t="s">
        <v>251</v>
      </c>
    </row>
    <row r="23" spans="1:21" s="17" customFormat="1" ht="21" customHeight="1" x14ac:dyDescent="0.15">
      <c r="A23" s="324"/>
      <c r="B23" s="238"/>
      <c r="C23" s="299"/>
      <c r="D23" s="347"/>
      <c r="E23" s="348"/>
      <c r="F23" s="349"/>
      <c r="G23" s="299"/>
      <c r="H23" s="299"/>
      <c r="I23" s="299"/>
      <c r="J23" s="299"/>
      <c r="K23" s="157">
        <v>76.72</v>
      </c>
      <c r="L23" s="44">
        <v>2</v>
      </c>
      <c r="M23" s="76">
        <v>0</v>
      </c>
      <c r="N23" s="76">
        <v>0</v>
      </c>
      <c r="O23" s="318"/>
      <c r="P23" s="232"/>
      <c r="Q23" s="232"/>
      <c r="R23" s="241"/>
      <c r="S23" s="232"/>
      <c r="T23" s="235"/>
      <c r="U23" s="18"/>
    </row>
    <row r="24" spans="1:21" s="17" customFormat="1" ht="21" customHeight="1" x14ac:dyDescent="0.15">
      <c r="A24" s="324"/>
      <c r="B24" s="238"/>
      <c r="C24" s="299"/>
      <c r="D24" s="347"/>
      <c r="E24" s="348"/>
      <c r="F24" s="349"/>
      <c r="G24" s="300"/>
      <c r="H24" s="300"/>
      <c r="I24" s="300"/>
      <c r="J24" s="300"/>
      <c r="K24" s="157">
        <v>79.739999999999995</v>
      </c>
      <c r="L24" s="44">
        <v>251</v>
      </c>
      <c r="M24" s="76">
        <v>0</v>
      </c>
      <c r="N24" s="76">
        <v>0</v>
      </c>
      <c r="O24" s="318"/>
      <c r="P24" s="232"/>
      <c r="Q24" s="232"/>
      <c r="R24" s="241"/>
      <c r="S24" s="232"/>
      <c r="T24" s="235"/>
    </row>
    <row r="25" spans="1:21" s="17" customFormat="1" ht="21" customHeight="1" x14ac:dyDescent="0.15">
      <c r="A25" s="324"/>
      <c r="B25" s="238"/>
      <c r="C25" s="300"/>
      <c r="D25" s="350"/>
      <c r="E25" s="351"/>
      <c r="F25" s="352"/>
      <c r="G25" s="84" t="s">
        <v>52</v>
      </c>
      <c r="H25" s="85"/>
      <c r="I25" s="86"/>
      <c r="J25" s="86"/>
      <c r="K25" s="144"/>
      <c r="L25" s="87">
        <f>SUM(L22:L24)</f>
        <v>356</v>
      </c>
      <c r="M25" s="88">
        <v>0</v>
      </c>
      <c r="N25" s="88">
        <v>0</v>
      </c>
      <c r="O25" s="319"/>
      <c r="P25" s="233"/>
      <c r="Q25" s="233"/>
      <c r="R25" s="242"/>
      <c r="S25" s="233"/>
      <c r="T25" s="236"/>
    </row>
    <row r="26" spans="1:21" s="10" customFormat="1" ht="21" customHeight="1" x14ac:dyDescent="0.15">
      <c r="A26" s="324"/>
      <c r="B26" s="238"/>
      <c r="C26" s="298" t="s">
        <v>183</v>
      </c>
      <c r="D26" s="344" t="s">
        <v>413</v>
      </c>
      <c r="E26" s="345"/>
      <c r="F26" s="346"/>
      <c r="G26" s="332" t="s">
        <v>413</v>
      </c>
      <c r="H26" s="332" t="s">
        <v>413</v>
      </c>
      <c r="I26" s="332" t="s">
        <v>24</v>
      </c>
      <c r="J26" s="332" t="s">
        <v>25</v>
      </c>
      <c r="K26" s="154">
        <v>59.99</v>
      </c>
      <c r="L26" s="43">
        <v>188</v>
      </c>
      <c r="M26" s="178">
        <v>0</v>
      </c>
      <c r="N26" s="178">
        <v>0</v>
      </c>
      <c r="O26" s="317" t="s">
        <v>268</v>
      </c>
      <c r="P26" s="231" t="s">
        <v>269</v>
      </c>
      <c r="Q26" s="231" t="s">
        <v>270</v>
      </c>
      <c r="R26" s="240" t="s">
        <v>255</v>
      </c>
      <c r="S26" s="231" t="s">
        <v>271</v>
      </c>
      <c r="T26" s="234" t="s">
        <v>251</v>
      </c>
      <c r="U26" s="18"/>
    </row>
    <row r="27" spans="1:21" s="10" customFormat="1" ht="21" customHeight="1" x14ac:dyDescent="0.15">
      <c r="A27" s="324"/>
      <c r="B27" s="238"/>
      <c r="C27" s="299"/>
      <c r="D27" s="347"/>
      <c r="E27" s="348"/>
      <c r="F27" s="349"/>
      <c r="G27" s="333"/>
      <c r="H27" s="334"/>
      <c r="I27" s="334"/>
      <c r="J27" s="334"/>
      <c r="K27" s="154">
        <v>84.99</v>
      </c>
      <c r="L27" s="43">
        <v>126</v>
      </c>
      <c r="M27" s="178">
        <v>1</v>
      </c>
      <c r="N27" s="178">
        <v>1</v>
      </c>
      <c r="O27" s="318"/>
      <c r="P27" s="232"/>
      <c r="Q27" s="232"/>
      <c r="R27" s="241"/>
      <c r="S27" s="232"/>
      <c r="T27" s="235"/>
    </row>
    <row r="28" spans="1:21" s="10" customFormat="1" ht="21" customHeight="1" x14ac:dyDescent="0.15">
      <c r="A28" s="324"/>
      <c r="B28" s="238"/>
      <c r="C28" s="300"/>
      <c r="D28" s="350"/>
      <c r="E28" s="351"/>
      <c r="F28" s="352"/>
      <c r="G28" s="84" t="s">
        <v>52</v>
      </c>
      <c r="H28" s="85"/>
      <c r="I28" s="86"/>
      <c r="J28" s="86"/>
      <c r="K28" s="144"/>
      <c r="L28" s="87">
        <f>L26+L27</f>
        <v>314</v>
      </c>
      <c r="M28" s="88">
        <v>1</v>
      </c>
      <c r="N28" s="88">
        <v>1</v>
      </c>
      <c r="O28" s="319"/>
      <c r="P28" s="233"/>
      <c r="Q28" s="233"/>
      <c r="R28" s="242"/>
      <c r="S28" s="233"/>
      <c r="T28" s="236"/>
    </row>
    <row r="29" spans="1:21" s="10" customFormat="1" ht="21" customHeight="1" x14ac:dyDescent="0.15">
      <c r="A29" s="324"/>
      <c r="B29" s="238"/>
      <c r="C29" s="298" t="s">
        <v>184</v>
      </c>
      <c r="D29" s="344" t="s">
        <v>413</v>
      </c>
      <c r="E29" s="345"/>
      <c r="F29" s="346"/>
      <c r="G29" s="332" t="s">
        <v>413</v>
      </c>
      <c r="H29" s="332" t="s">
        <v>413</v>
      </c>
      <c r="I29" s="332" t="s">
        <v>24</v>
      </c>
      <c r="J29" s="332" t="s">
        <v>25</v>
      </c>
      <c r="K29" s="154">
        <v>84.91</v>
      </c>
      <c r="L29" s="43">
        <v>56</v>
      </c>
      <c r="M29" s="178">
        <v>0</v>
      </c>
      <c r="N29" s="178">
        <v>0</v>
      </c>
      <c r="O29" s="317" t="s">
        <v>272</v>
      </c>
      <c r="P29" s="231" t="s">
        <v>273</v>
      </c>
      <c r="Q29" s="231" t="s">
        <v>274</v>
      </c>
      <c r="R29" s="240" t="s">
        <v>263</v>
      </c>
      <c r="S29" s="231" t="s">
        <v>275</v>
      </c>
      <c r="T29" s="234" t="s">
        <v>251</v>
      </c>
      <c r="U29" s="18"/>
    </row>
    <row r="30" spans="1:21" s="10" customFormat="1" ht="21" customHeight="1" x14ac:dyDescent="0.15">
      <c r="A30" s="324"/>
      <c r="B30" s="238"/>
      <c r="C30" s="299"/>
      <c r="D30" s="347"/>
      <c r="E30" s="348"/>
      <c r="F30" s="349"/>
      <c r="G30" s="333"/>
      <c r="H30" s="334"/>
      <c r="I30" s="334"/>
      <c r="J30" s="334"/>
      <c r="K30" s="154">
        <v>82.24</v>
      </c>
      <c r="L30" s="43">
        <v>22</v>
      </c>
      <c r="M30" s="178">
        <v>0</v>
      </c>
      <c r="N30" s="178">
        <v>0</v>
      </c>
      <c r="O30" s="318"/>
      <c r="P30" s="232"/>
      <c r="Q30" s="232"/>
      <c r="R30" s="241"/>
      <c r="S30" s="232"/>
      <c r="T30" s="235"/>
    </row>
    <row r="31" spans="1:21" s="10" customFormat="1" ht="21" customHeight="1" x14ac:dyDescent="0.15">
      <c r="A31" s="324"/>
      <c r="B31" s="238"/>
      <c r="C31" s="300"/>
      <c r="D31" s="350"/>
      <c r="E31" s="351"/>
      <c r="F31" s="352"/>
      <c r="G31" s="84" t="s">
        <v>52</v>
      </c>
      <c r="H31" s="85"/>
      <c r="I31" s="86"/>
      <c r="J31" s="86"/>
      <c r="K31" s="144"/>
      <c r="L31" s="87">
        <f>L29+L30</f>
        <v>78</v>
      </c>
      <c r="M31" s="88">
        <v>0</v>
      </c>
      <c r="N31" s="88">
        <v>0</v>
      </c>
      <c r="O31" s="319"/>
      <c r="P31" s="233"/>
      <c r="Q31" s="233"/>
      <c r="R31" s="242"/>
      <c r="S31" s="233"/>
      <c r="T31" s="236"/>
    </row>
    <row r="32" spans="1:21" s="10" customFormat="1" ht="21" customHeight="1" x14ac:dyDescent="0.15">
      <c r="A32" s="324"/>
      <c r="B32" s="238"/>
      <c r="C32" s="250" t="s">
        <v>140</v>
      </c>
      <c r="D32" s="252" t="s">
        <v>413</v>
      </c>
      <c r="E32" s="253"/>
      <c r="F32" s="254"/>
      <c r="G32" s="250" t="s">
        <v>416</v>
      </c>
      <c r="H32" s="250" t="s">
        <v>413</v>
      </c>
      <c r="I32" s="250" t="s">
        <v>137</v>
      </c>
      <c r="J32" s="250" t="s">
        <v>138</v>
      </c>
      <c r="K32" s="166">
        <v>110.96</v>
      </c>
      <c r="L32" s="54">
        <v>152</v>
      </c>
      <c r="M32" s="76">
        <v>8</v>
      </c>
      <c r="N32" s="76">
        <v>5</v>
      </c>
      <c r="O32" s="389" t="s">
        <v>276</v>
      </c>
      <c r="P32" s="243" t="s">
        <v>277</v>
      </c>
      <c r="Q32" s="243" t="s">
        <v>277</v>
      </c>
      <c r="R32" s="245" t="s">
        <v>255</v>
      </c>
      <c r="S32" s="243" t="s">
        <v>278</v>
      </c>
      <c r="T32" s="247" t="s">
        <v>251</v>
      </c>
    </row>
    <row r="33" spans="1:21" s="10" customFormat="1" ht="21" customHeight="1" x14ac:dyDescent="0.15">
      <c r="A33" s="324"/>
      <c r="B33" s="238"/>
      <c r="C33" s="363"/>
      <c r="D33" s="397"/>
      <c r="E33" s="398"/>
      <c r="F33" s="399"/>
      <c r="G33" s="363"/>
      <c r="H33" s="363"/>
      <c r="I33" s="363"/>
      <c r="J33" s="363"/>
      <c r="K33" s="166">
        <v>134.41</v>
      </c>
      <c r="L33" s="54">
        <v>4</v>
      </c>
      <c r="M33" s="76">
        <v>0</v>
      </c>
      <c r="N33" s="76">
        <v>0</v>
      </c>
      <c r="O33" s="396"/>
      <c r="P33" s="388"/>
      <c r="Q33" s="388"/>
      <c r="R33" s="359"/>
      <c r="S33" s="388"/>
      <c r="T33" s="248"/>
    </row>
    <row r="34" spans="1:21" s="10" customFormat="1" ht="21" customHeight="1" x14ac:dyDescent="0.15">
      <c r="A34" s="324"/>
      <c r="B34" s="238"/>
      <c r="C34" s="363"/>
      <c r="D34" s="397"/>
      <c r="E34" s="398"/>
      <c r="F34" s="399"/>
      <c r="G34" s="363"/>
      <c r="H34" s="363"/>
      <c r="I34" s="363"/>
      <c r="J34" s="363"/>
      <c r="K34" s="166">
        <v>158.44999999999999</v>
      </c>
      <c r="L34" s="54">
        <v>4</v>
      </c>
      <c r="M34" s="76">
        <v>0</v>
      </c>
      <c r="N34" s="76">
        <v>0</v>
      </c>
      <c r="O34" s="396"/>
      <c r="P34" s="388"/>
      <c r="Q34" s="388"/>
      <c r="R34" s="359"/>
      <c r="S34" s="388"/>
      <c r="T34" s="248"/>
    </row>
    <row r="35" spans="1:21" s="10" customFormat="1" ht="21" customHeight="1" x14ac:dyDescent="0.15">
      <c r="A35" s="324"/>
      <c r="B35" s="238"/>
      <c r="C35" s="363"/>
      <c r="D35" s="397"/>
      <c r="E35" s="398"/>
      <c r="F35" s="399"/>
      <c r="G35" s="363"/>
      <c r="H35" s="363"/>
      <c r="I35" s="363"/>
      <c r="J35" s="363"/>
      <c r="K35" s="166">
        <v>196.17</v>
      </c>
      <c r="L35" s="54">
        <v>4</v>
      </c>
      <c r="M35" s="76">
        <v>4</v>
      </c>
      <c r="N35" s="76">
        <v>4</v>
      </c>
      <c r="O35" s="396"/>
      <c r="P35" s="388"/>
      <c r="Q35" s="388"/>
      <c r="R35" s="359"/>
      <c r="S35" s="388"/>
      <c r="T35" s="248"/>
    </row>
    <row r="36" spans="1:21" s="10" customFormat="1" ht="21" customHeight="1" x14ac:dyDescent="0.15">
      <c r="A36" s="324"/>
      <c r="B36" s="238"/>
      <c r="C36" s="363"/>
      <c r="D36" s="397"/>
      <c r="E36" s="398"/>
      <c r="F36" s="399"/>
      <c r="G36" s="363"/>
      <c r="H36" s="363"/>
      <c r="I36" s="363"/>
      <c r="J36" s="363"/>
      <c r="K36" s="166">
        <v>221.22</v>
      </c>
      <c r="L36" s="54">
        <v>4</v>
      </c>
      <c r="M36" s="76">
        <v>3</v>
      </c>
      <c r="N36" s="76">
        <v>3</v>
      </c>
      <c r="O36" s="396"/>
      <c r="P36" s="388"/>
      <c r="Q36" s="388"/>
      <c r="R36" s="359"/>
      <c r="S36" s="388"/>
      <c r="T36" s="248"/>
    </row>
    <row r="37" spans="1:21" s="10" customFormat="1" ht="21" customHeight="1" x14ac:dyDescent="0.15">
      <c r="A37" s="324"/>
      <c r="B37" s="238"/>
      <c r="C37" s="363"/>
      <c r="D37" s="397"/>
      <c r="E37" s="398"/>
      <c r="F37" s="399"/>
      <c r="G37" s="251"/>
      <c r="H37" s="251"/>
      <c r="I37" s="251"/>
      <c r="J37" s="251"/>
      <c r="K37" s="166">
        <v>84.99</v>
      </c>
      <c r="L37" s="54">
        <v>472</v>
      </c>
      <c r="M37" s="76">
        <v>161</v>
      </c>
      <c r="N37" s="76">
        <v>152</v>
      </c>
      <c r="O37" s="396"/>
      <c r="P37" s="388"/>
      <c r="Q37" s="388"/>
      <c r="R37" s="359"/>
      <c r="S37" s="388"/>
      <c r="T37" s="248"/>
    </row>
    <row r="38" spans="1:21" s="10" customFormat="1" ht="21" customHeight="1" x14ac:dyDescent="0.15">
      <c r="A38" s="324"/>
      <c r="B38" s="238"/>
      <c r="C38" s="251"/>
      <c r="D38" s="255"/>
      <c r="E38" s="256"/>
      <c r="F38" s="257"/>
      <c r="G38" s="89" t="s">
        <v>139</v>
      </c>
      <c r="H38" s="90"/>
      <c r="I38" s="91"/>
      <c r="J38" s="91"/>
      <c r="K38" s="146"/>
      <c r="L38" s="92">
        <v>640</v>
      </c>
      <c r="M38" s="88">
        <v>176</v>
      </c>
      <c r="N38" s="88">
        <v>164</v>
      </c>
      <c r="O38" s="390"/>
      <c r="P38" s="244"/>
      <c r="Q38" s="244"/>
      <c r="R38" s="246"/>
      <c r="S38" s="244"/>
      <c r="T38" s="249"/>
    </row>
    <row r="39" spans="1:21" s="10" customFormat="1" ht="21" customHeight="1" x14ac:dyDescent="0.15">
      <c r="A39" s="324"/>
      <c r="B39" s="238"/>
      <c r="C39" s="250" t="s">
        <v>140</v>
      </c>
      <c r="D39" s="252" t="s">
        <v>413</v>
      </c>
      <c r="E39" s="253"/>
      <c r="F39" s="254"/>
      <c r="G39" s="55" t="s">
        <v>417</v>
      </c>
      <c r="H39" s="55" t="s">
        <v>417</v>
      </c>
      <c r="I39" s="55" t="s">
        <v>137</v>
      </c>
      <c r="J39" s="55" t="s">
        <v>138</v>
      </c>
      <c r="K39" s="166">
        <v>84.98</v>
      </c>
      <c r="L39" s="54">
        <v>100</v>
      </c>
      <c r="M39" s="76">
        <v>18</v>
      </c>
      <c r="N39" s="76">
        <v>18</v>
      </c>
      <c r="O39" s="389" t="s">
        <v>279</v>
      </c>
      <c r="P39" s="243" t="s">
        <v>280</v>
      </c>
      <c r="Q39" s="243" t="s">
        <v>281</v>
      </c>
      <c r="R39" s="245" t="s">
        <v>255</v>
      </c>
      <c r="S39" s="243" t="s">
        <v>278</v>
      </c>
      <c r="T39" s="247" t="s">
        <v>251</v>
      </c>
    </row>
    <row r="40" spans="1:21" s="10" customFormat="1" ht="21" customHeight="1" x14ac:dyDescent="0.15">
      <c r="A40" s="324"/>
      <c r="B40" s="238"/>
      <c r="C40" s="251"/>
      <c r="D40" s="255"/>
      <c r="E40" s="256"/>
      <c r="F40" s="257"/>
      <c r="G40" s="89" t="s">
        <v>139</v>
      </c>
      <c r="H40" s="90"/>
      <c r="I40" s="91"/>
      <c r="J40" s="91"/>
      <c r="K40" s="145"/>
      <c r="L40" s="92">
        <v>100</v>
      </c>
      <c r="M40" s="88">
        <v>18</v>
      </c>
      <c r="N40" s="88">
        <v>18</v>
      </c>
      <c r="O40" s="390"/>
      <c r="P40" s="244"/>
      <c r="Q40" s="244"/>
      <c r="R40" s="246"/>
      <c r="S40" s="244"/>
      <c r="T40" s="249"/>
    </row>
    <row r="41" spans="1:21" s="10" customFormat="1" ht="21" customHeight="1" x14ac:dyDescent="0.15">
      <c r="A41" s="324"/>
      <c r="B41" s="238"/>
      <c r="C41" s="298" t="s">
        <v>398</v>
      </c>
      <c r="D41" s="344" t="s">
        <v>413</v>
      </c>
      <c r="E41" s="345"/>
      <c r="F41" s="346"/>
      <c r="G41" s="332" t="s">
        <v>418</v>
      </c>
      <c r="H41" s="332" t="s">
        <v>419</v>
      </c>
      <c r="I41" s="332" t="s">
        <v>24</v>
      </c>
      <c r="J41" s="332" t="s">
        <v>25</v>
      </c>
      <c r="K41" s="154">
        <v>61</v>
      </c>
      <c r="L41" s="43">
        <v>90</v>
      </c>
      <c r="M41" s="178">
        <v>82</v>
      </c>
      <c r="N41" s="178">
        <v>82</v>
      </c>
      <c r="O41" s="317" t="s">
        <v>399</v>
      </c>
      <c r="P41" s="231" t="s">
        <v>400</v>
      </c>
      <c r="Q41" s="231" t="s">
        <v>401</v>
      </c>
      <c r="R41" s="240" t="s">
        <v>27</v>
      </c>
      <c r="S41" s="231" t="s">
        <v>402</v>
      </c>
      <c r="T41" s="234" t="s">
        <v>201</v>
      </c>
      <c r="U41" s="18"/>
    </row>
    <row r="42" spans="1:21" s="10" customFormat="1" ht="21" customHeight="1" x14ac:dyDescent="0.15">
      <c r="A42" s="324"/>
      <c r="B42" s="238"/>
      <c r="C42" s="299"/>
      <c r="D42" s="347"/>
      <c r="E42" s="348"/>
      <c r="F42" s="349"/>
      <c r="G42" s="334"/>
      <c r="H42" s="334"/>
      <c r="I42" s="334"/>
      <c r="J42" s="334"/>
      <c r="K42" s="154">
        <v>79</v>
      </c>
      <c r="L42" s="43">
        <v>258</v>
      </c>
      <c r="M42" s="178">
        <v>214</v>
      </c>
      <c r="N42" s="178">
        <v>203</v>
      </c>
      <c r="O42" s="318"/>
      <c r="P42" s="232"/>
      <c r="Q42" s="232"/>
      <c r="R42" s="241"/>
      <c r="S42" s="232"/>
      <c r="T42" s="235"/>
    </row>
    <row r="43" spans="1:21" s="10" customFormat="1" ht="21" customHeight="1" x14ac:dyDescent="0.15">
      <c r="A43" s="324"/>
      <c r="B43" s="239"/>
      <c r="C43" s="300"/>
      <c r="D43" s="350"/>
      <c r="E43" s="351"/>
      <c r="F43" s="352"/>
      <c r="G43" s="84" t="s">
        <v>52</v>
      </c>
      <c r="H43" s="85"/>
      <c r="I43" s="86"/>
      <c r="J43" s="86"/>
      <c r="K43" s="144"/>
      <c r="L43" s="87">
        <f>L41+L42</f>
        <v>348</v>
      </c>
      <c r="M43" s="88">
        <v>296</v>
      </c>
      <c r="N43" s="88">
        <v>285</v>
      </c>
      <c r="O43" s="319"/>
      <c r="P43" s="233"/>
      <c r="Q43" s="233"/>
      <c r="R43" s="242"/>
      <c r="S43" s="233"/>
      <c r="T43" s="236"/>
    </row>
    <row r="44" spans="1:21" s="17" customFormat="1" ht="21" customHeight="1" x14ac:dyDescent="0.15">
      <c r="A44" s="324"/>
      <c r="B44" s="326" t="s">
        <v>29</v>
      </c>
      <c r="C44" s="327"/>
      <c r="D44" s="327"/>
      <c r="E44" s="327"/>
      <c r="F44" s="327"/>
      <c r="G44" s="327"/>
      <c r="H44" s="327"/>
      <c r="I44" s="327"/>
      <c r="J44" s="327"/>
      <c r="K44" s="328"/>
      <c r="L44" s="109">
        <f>L7+L12+L16+L18+L21+L25+L28+L31+L38+L40+L43</f>
        <v>4055</v>
      </c>
      <c r="M44" s="110">
        <v>537</v>
      </c>
      <c r="N44" s="110">
        <v>514</v>
      </c>
      <c r="O44" s="111"/>
      <c r="P44" s="112"/>
      <c r="Q44" s="112"/>
      <c r="R44" s="113"/>
      <c r="S44" s="112"/>
      <c r="T44" s="114"/>
    </row>
    <row r="45" spans="1:21" s="17" customFormat="1" ht="21" customHeight="1" x14ac:dyDescent="0.15">
      <c r="A45" s="324"/>
      <c r="B45" s="237" t="s">
        <v>135</v>
      </c>
      <c r="C45" s="304" t="s">
        <v>26</v>
      </c>
      <c r="D45" s="258" t="s">
        <v>413</v>
      </c>
      <c r="E45" s="259"/>
      <c r="F45" s="260"/>
      <c r="G45" s="304" t="s">
        <v>414</v>
      </c>
      <c r="H45" s="304" t="s">
        <v>414</v>
      </c>
      <c r="I45" s="295" t="s">
        <v>24</v>
      </c>
      <c r="J45" s="295" t="s">
        <v>25</v>
      </c>
      <c r="K45" s="164" t="s">
        <v>207</v>
      </c>
      <c r="L45" s="45">
        <v>246</v>
      </c>
      <c r="M45" s="186">
        <v>0</v>
      </c>
      <c r="N45" s="186">
        <v>0</v>
      </c>
      <c r="O45" s="291" t="s">
        <v>298</v>
      </c>
      <c r="P45" s="294" t="s">
        <v>93</v>
      </c>
      <c r="Q45" s="294" t="s">
        <v>94</v>
      </c>
      <c r="R45" s="294" t="s">
        <v>27</v>
      </c>
      <c r="S45" s="294" t="s">
        <v>230</v>
      </c>
      <c r="T45" s="377" t="s">
        <v>203</v>
      </c>
    </row>
    <row r="46" spans="1:21" s="17" customFormat="1" ht="21" customHeight="1" x14ac:dyDescent="0.15">
      <c r="A46" s="324"/>
      <c r="B46" s="238"/>
      <c r="C46" s="305"/>
      <c r="D46" s="261"/>
      <c r="E46" s="262"/>
      <c r="F46" s="263"/>
      <c r="G46" s="305"/>
      <c r="H46" s="305"/>
      <c r="I46" s="296"/>
      <c r="J46" s="296"/>
      <c r="K46" s="164" t="s">
        <v>208</v>
      </c>
      <c r="L46" s="45">
        <v>77</v>
      </c>
      <c r="M46" s="186">
        <v>0</v>
      </c>
      <c r="N46" s="186">
        <v>0</v>
      </c>
      <c r="O46" s="292"/>
      <c r="P46" s="274"/>
      <c r="Q46" s="274"/>
      <c r="R46" s="274"/>
      <c r="S46" s="274"/>
      <c r="T46" s="378"/>
    </row>
    <row r="47" spans="1:21" s="17" customFormat="1" ht="21" customHeight="1" x14ac:dyDescent="0.15">
      <c r="A47" s="324"/>
      <c r="B47" s="238"/>
      <c r="C47" s="305"/>
      <c r="D47" s="261"/>
      <c r="E47" s="262"/>
      <c r="F47" s="263"/>
      <c r="G47" s="305"/>
      <c r="H47" s="305"/>
      <c r="I47" s="296"/>
      <c r="J47" s="296"/>
      <c r="K47" s="164" t="s">
        <v>209</v>
      </c>
      <c r="L47" s="45">
        <v>124</v>
      </c>
      <c r="M47" s="188">
        <v>0</v>
      </c>
      <c r="N47" s="188">
        <v>0</v>
      </c>
      <c r="O47" s="292"/>
      <c r="P47" s="274"/>
      <c r="Q47" s="274"/>
      <c r="R47" s="274"/>
      <c r="S47" s="274"/>
      <c r="T47" s="378"/>
    </row>
    <row r="48" spans="1:21" s="17" customFormat="1" ht="21" customHeight="1" x14ac:dyDescent="0.15">
      <c r="A48" s="324"/>
      <c r="B48" s="238"/>
      <c r="C48" s="305"/>
      <c r="D48" s="261"/>
      <c r="E48" s="262"/>
      <c r="F48" s="263"/>
      <c r="G48" s="305"/>
      <c r="H48" s="305"/>
      <c r="I48" s="296"/>
      <c r="J48" s="296"/>
      <c r="K48" s="164" t="s">
        <v>210</v>
      </c>
      <c r="L48" s="45">
        <v>30</v>
      </c>
      <c r="M48" s="188">
        <v>0</v>
      </c>
      <c r="N48" s="188">
        <v>0</v>
      </c>
      <c r="O48" s="292"/>
      <c r="P48" s="274"/>
      <c r="Q48" s="274"/>
      <c r="R48" s="274"/>
      <c r="S48" s="274"/>
      <c r="T48" s="378"/>
    </row>
    <row r="49" spans="1:20" s="17" customFormat="1" ht="21" customHeight="1" x14ac:dyDescent="0.15">
      <c r="A49" s="324"/>
      <c r="B49" s="238"/>
      <c r="C49" s="305"/>
      <c r="D49" s="261"/>
      <c r="E49" s="262"/>
      <c r="F49" s="263"/>
      <c r="G49" s="305"/>
      <c r="H49" s="305"/>
      <c r="I49" s="296"/>
      <c r="J49" s="296"/>
      <c r="K49" s="164" t="s">
        <v>211</v>
      </c>
      <c r="L49" s="45">
        <v>10</v>
      </c>
      <c r="M49" s="188">
        <v>0</v>
      </c>
      <c r="N49" s="188">
        <v>0</v>
      </c>
      <c r="O49" s="292"/>
      <c r="P49" s="274"/>
      <c r="Q49" s="274"/>
      <c r="R49" s="274"/>
      <c r="S49" s="274"/>
      <c r="T49" s="378"/>
    </row>
    <row r="50" spans="1:20" s="17" customFormat="1" ht="21" customHeight="1" x14ac:dyDescent="0.15">
      <c r="A50" s="324"/>
      <c r="B50" s="238"/>
      <c r="C50" s="305"/>
      <c r="D50" s="261"/>
      <c r="E50" s="262"/>
      <c r="F50" s="263"/>
      <c r="G50" s="306"/>
      <c r="H50" s="306"/>
      <c r="I50" s="297"/>
      <c r="J50" s="297"/>
      <c r="K50" s="164" t="s">
        <v>212</v>
      </c>
      <c r="L50" s="45">
        <v>3</v>
      </c>
      <c r="M50" s="188">
        <v>0</v>
      </c>
      <c r="N50" s="188">
        <v>0</v>
      </c>
      <c r="O50" s="292"/>
      <c r="P50" s="274"/>
      <c r="Q50" s="274"/>
      <c r="R50" s="274"/>
      <c r="S50" s="274"/>
      <c r="T50" s="378"/>
    </row>
    <row r="51" spans="1:20" s="17" customFormat="1" ht="21" customHeight="1" x14ac:dyDescent="0.15">
      <c r="A51" s="324"/>
      <c r="B51" s="238"/>
      <c r="C51" s="306"/>
      <c r="D51" s="264"/>
      <c r="E51" s="265"/>
      <c r="F51" s="266"/>
      <c r="G51" s="93" t="s">
        <v>51</v>
      </c>
      <c r="H51" s="94"/>
      <c r="I51" s="94"/>
      <c r="J51" s="94"/>
      <c r="K51" s="147"/>
      <c r="L51" s="95">
        <f>SUM(L45:L50)</f>
        <v>490</v>
      </c>
      <c r="M51" s="187">
        <v>0</v>
      </c>
      <c r="N51" s="187">
        <v>0</v>
      </c>
      <c r="O51" s="293"/>
      <c r="P51" s="275"/>
      <c r="Q51" s="275"/>
      <c r="R51" s="275"/>
      <c r="S51" s="275"/>
      <c r="T51" s="379"/>
    </row>
    <row r="52" spans="1:20" s="17" customFormat="1" ht="21" customHeight="1" x14ac:dyDescent="0.15">
      <c r="A52" s="324"/>
      <c r="B52" s="238"/>
      <c r="C52" s="304" t="s">
        <v>26</v>
      </c>
      <c r="D52" s="258" t="s">
        <v>413</v>
      </c>
      <c r="E52" s="259"/>
      <c r="F52" s="260"/>
      <c r="G52" s="304" t="s">
        <v>414</v>
      </c>
      <c r="H52" s="304" t="s">
        <v>414</v>
      </c>
      <c r="I52" s="295" t="s">
        <v>24</v>
      </c>
      <c r="J52" s="295" t="s">
        <v>25</v>
      </c>
      <c r="K52" s="164" t="s">
        <v>209</v>
      </c>
      <c r="L52" s="45">
        <v>204</v>
      </c>
      <c r="M52" s="186">
        <v>0</v>
      </c>
      <c r="N52" s="186">
        <v>0</v>
      </c>
      <c r="O52" s="415" t="s">
        <v>299</v>
      </c>
      <c r="P52" s="301" t="s">
        <v>95</v>
      </c>
      <c r="Q52" s="301" t="s">
        <v>96</v>
      </c>
      <c r="R52" s="294" t="s">
        <v>27</v>
      </c>
      <c r="S52" s="294" t="s">
        <v>231</v>
      </c>
      <c r="T52" s="377" t="s">
        <v>201</v>
      </c>
    </row>
    <row r="53" spans="1:20" s="17" customFormat="1" ht="21" customHeight="1" x14ac:dyDescent="0.15">
      <c r="A53" s="324"/>
      <c r="B53" s="238"/>
      <c r="C53" s="305"/>
      <c r="D53" s="261"/>
      <c r="E53" s="262"/>
      <c r="F53" s="263"/>
      <c r="G53" s="306"/>
      <c r="H53" s="306"/>
      <c r="I53" s="297"/>
      <c r="J53" s="297"/>
      <c r="K53" s="164" t="s">
        <v>213</v>
      </c>
      <c r="L53" s="45">
        <v>106</v>
      </c>
      <c r="M53" s="186">
        <v>0</v>
      </c>
      <c r="N53" s="186">
        <v>0</v>
      </c>
      <c r="O53" s="416"/>
      <c r="P53" s="302"/>
      <c r="Q53" s="302"/>
      <c r="R53" s="274"/>
      <c r="S53" s="274"/>
      <c r="T53" s="378"/>
    </row>
    <row r="54" spans="1:20" s="17" customFormat="1" ht="21" customHeight="1" x14ac:dyDescent="0.15">
      <c r="A54" s="324"/>
      <c r="B54" s="238"/>
      <c r="C54" s="306"/>
      <c r="D54" s="264"/>
      <c r="E54" s="265"/>
      <c r="F54" s="266"/>
      <c r="G54" s="93" t="s">
        <v>28</v>
      </c>
      <c r="H54" s="94"/>
      <c r="I54" s="94"/>
      <c r="J54" s="94"/>
      <c r="K54" s="147"/>
      <c r="L54" s="95">
        <f>SUM(L52:L53)</f>
        <v>310</v>
      </c>
      <c r="M54" s="187">
        <v>0</v>
      </c>
      <c r="N54" s="187">
        <v>0</v>
      </c>
      <c r="O54" s="307"/>
      <c r="P54" s="303"/>
      <c r="Q54" s="303"/>
      <c r="R54" s="275"/>
      <c r="S54" s="275"/>
      <c r="T54" s="379"/>
    </row>
    <row r="55" spans="1:20" s="17" customFormat="1" ht="21" customHeight="1" x14ac:dyDescent="0.15">
      <c r="A55" s="324"/>
      <c r="B55" s="238"/>
      <c r="C55" s="304" t="s">
        <v>189</v>
      </c>
      <c r="D55" s="400" t="s">
        <v>413</v>
      </c>
      <c r="E55" s="401"/>
      <c r="F55" s="402"/>
      <c r="G55" s="304" t="s">
        <v>413</v>
      </c>
      <c r="H55" s="304" t="s">
        <v>413</v>
      </c>
      <c r="I55" s="295" t="s">
        <v>24</v>
      </c>
      <c r="J55" s="295" t="s">
        <v>25</v>
      </c>
      <c r="K55" s="165" t="s">
        <v>214</v>
      </c>
      <c r="L55" s="73">
        <v>239</v>
      </c>
      <c r="M55" s="186">
        <v>0</v>
      </c>
      <c r="N55" s="186">
        <v>0</v>
      </c>
      <c r="O55" s="291" t="s">
        <v>300</v>
      </c>
      <c r="P55" s="294" t="s">
        <v>93</v>
      </c>
      <c r="Q55" s="294" t="s">
        <v>94</v>
      </c>
      <c r="R55" s="294" t="s">
        <v>27</v>
      </c>
      <c r="S55" s="294" t="s">
        <v>231</v>
      </c>
      <c r="T55" s="377" t="s">
        <v>204</v>
      </c>
    </row>
    <row r="56" spans="1:20" s="17" customFormat="1" ht="21" customHeight="1" x14ac:dyDescent="0.15">
      <c r="A56" s="324"/>
      <c r="B56" s="238"/>
      <c r="C56" s="305"/>
      <c r="D56" s="403"/>
      <c r="E56" s="404"/>
      <c r="F56" s="405"/>
      <c r="G56" s="305"/>
      <c r="H56" s="305"/>
      <c r="I56" s="296"/>
      <c r="J56" s="296"/>
      <c r="K56" s="165" t="s">
        <v>215</v>
      </c>
      <c r="L56" s="73">
        <v>186</v>
      </c>
      <c r="M56" s="186">
        <v>0</v>
      </c>
      <c r="N56" s="186">
        <v>0</v>
      </c>
      <c r="O56" s="292"/>
      <c r="P56" s="274"/>
      <c r="Q56" s="274"/>
      <c r="R56" s="274"/>
      <c r="S56" s="274"/>
      <c r="T56" s="378"/>
    </row>
    <row r="57" spans="1:20" s="17" customFormat="1" ht="21" customHeight="1" x14ac:dyDescent="0.15">
      <c r="A57" s="324"/>
      <c r="B57" s="238"/>
      <c r="C57" s="305"/>
      <c r="D57" s="403"/>
      <c r="E57" s="404"/>
      <c r="F57" s="405"/>
      <c r="G57" s="305"/>
      <c r="H57" s="305"/>
      <c r="I57" s="296"/>
      <c r="J57" s="296"/>
      <c r="K57" s="165" t="s">
        <v>216</v>
      </c>
      <c r="L57" s="73">
        <v>45</v>
      </c>
      <c r="M57" s="186">
        <v>0</v>
      </c>
      <c r="N57" s="186">
        <v>0</v>
      </c>
      <c r="O57" s="292"/>
      <c r="P57" s="274"/>
      <c r="Q57" s="274"/>
      <c r="R57" s="274"/>
      <c r="S57" s="274"/>
      <c r="T57" s="378"/>
    </row>
    <row r="58" spans="1:20" s="17" customFormat="1" ht="21" customHeight="1" x14ac:dyDescent="0.15">
      <c r="A58" s="324"/>
      <c r="B58" s="238"/>
      <c r="C58" s="305"/>
      <c r="D58" s="403"/>
      <c r="E58" s="404"/>
      <c r="F58" s="405"/>
      <c r="G58" s="305"/>
      <c r="H58" s="305"/>
      <c r="I58" s="296"/>
      <c r="J58" s="296"/>
      <c r="K58" s="165" t="s">
        <v>217</v>
      </c>
      <c r="L58" s="73">
        <v>101</v>
      </c>
      <c r="M58" s="186">
        <v>0</v>
      </c>
      <c r="N58" s="186">
        <v>0</v>
      </c>
      <c r="O58" s="292"/>
      <c r="P58" s="274"/>
      <c r="Q58" s="274"/>
      <c r="R58" s="274"/>
      <c r="S58" s="274"/>
      <c r="T58" s="378"/>
    </row>
    <row r="59" spans="1:20" s="17" customFormat="1" ht="21" customHeight="1" x14ac:dyDescent="0.15">
      <c r="A59" s="324"/>
      <c r="B59" s="238"/>
      <c r="C59" s="305"/>
      <c r="D59" s="403"/>
      <c r="E59" s="404"/>
      <c r="F59" s="405"/>
      <c r="G59" s="305"/>
      <c r="H59" s="305"/>
      <c r="I59" s="296"/>
      <c r="J59" s="296"/>
      <c r="K59" s="165" t="s">
        <v>218</v>
      </c>
      <c r="L59" s="73">
        <v>23</v>
      </c>
      <c r="M59" s="186">
        <v>0</v>
      </c>
      <c r="N59" s="186">
        <v>0</v>
      </c>
      <c r="O59" s="292"/>
      <c r="P59" s="274"/>
      <c r="Q59" s="274"/>
      <c r="R59" s="274"/>
      <c r="S59" s="274"/>
      <c r="T59" s="378"/>
    </row>
    <row r="60" spans="1:20" s="17" customFormat="1" ht="21" customHeight="1" x14ac:dyDescent="0.15">
      <c r="A60" s="324"/>
      <c r="B60" s="238"/>
      <c r="C60" s="305"/>
      <c r="D60" s="403"/>
      <c r="E60" s="404"/>
      <c r="F60" s="405"/>
      <c r="G60" s="306"/>
      <c r="H60" s="306"/>
      <c r="I60" s="297"/>
      <c r="J60" s="297"/>
      <c r="K60" s="165" t="s">
        <v>219</v>
      </c>
      <c r="L60" s="73">
        <v>11</v>
      </c>
      <c r="M60" s="186">
        <v>0</v>
      </c>
      <c r="N60" s="186">
        <v>0</v>
      </c>
      <c r="O60" s="292"/>
      <c r="P60" s="274"/>
      <c r="Q60" s="274"/>
      <c r="R60" s="274"/>
      <c r="S60" s="274"/>
      <c r="T60" s="378"/>
    </row>
    <row r="61" spans="1:20" s="17" customFormat="1" ht="21" customHeight="1" x14ac:dyDescent="0.15">
      <c r="A61" s="324"/>
      <c r="B61" s="238"/>
      <c r="C61" s="306"/>
      <c r="D61" s="406"/>
      <c r="E61" s="407"/>
      <c r="F61" s="408"/>
      <c r="G61" s="93" t="s">
        <v>51</v>
      </c>
      <c r="H61" s="94"/>
      <c r="I61" s="94"/>
      <c r="J61" s="94"/>
      <c r="K61" s="148"/>
      <c r="L61" s="97">
        <f>SUM(L55:L60)</f>
        <v>605</v>
      </c>
      <c r="M61" s="187">
        <v>0</v>
      </c>
      <c r="N61" s="187">
        <v>0</v>
      </c>
      <c r="O61" s="293"/>
      <c r="P61" s="275"/>
      <c r="Q61" s="275"/>
      <c r="R61" s="275"/>
      <c r="S61" s="275"/>
      <c r="T61" s="379"/>
    </row>
    <row r="62" spans="1:20" s="17" customFormat="1" ht="21" customHeight="1" x14ac:dyDescent="0.15">
      <c r="A62" s="324"/>
      <c r="B62" s="238"/>
      <c r="C62" s="304" t="s">
        <v>294</v>
      </c>
      <c r="D62" s="282" t="s">
        <v>413</v>
      </c>
      <c r="E62" s="283"/>
      <c r="F62" s="284"/>
      <c r="G62" s="356" t="s">
        <v>413</v>
      </c>
      <c r="H62" s="356" t="s">
        <v>413</v>
      </c>
      <c r="I62" s="356" t="s">
        <v>287</v>
      </c>
      <c r="J62" s="356" t="s">
        <v>288</v>
      </c>
      <c r="K62" s="181" t="s">
        <v>291</v>
      </c>
      <c r="L62" s="182">
        <v>140</v>
      </c>
      <c r="M62" s="186">
        <v>1</v>
      </c>
      <c r="N62" s="186">
        <v>0</v>
      </c>
      <c r="O62" s="291" t="s">
        <v>295</v>
      </c>
      <c r="P62" s="294" t="s">
        <v>296</v>
      </c>
      <c r="Q62" s="294" t="s">
        <v>297</v>
      </c>
      <c r="R62" s="294" t="s">
        <v>290</v>
      </c>
      <c r="S62" s="294" t="s">
        <v>289</v>
      </c>
      <c r="T62" s="377" t="s">
        <v>287</v>
      </c>
    </row>
    <row r="63" spans="1:20" s="17" customFormat="1" ht="21" customHeight="1" x14ac:dyDescent="0.15">
      <c r="A63" s="324"/>
      <c r="B63" s="238"/>
      <c r="C63" s="305"/>
      <c r="D63" s="285"/>
      <c r="E63" s="286"/>
      <c r="F63" s="287"/>
      <c r="G63" s="357"/>
      <c r="H63" s="357"/>
      <c r="I63" s="357"/>
      <c r="J63" s="357"/>
      <c r="K63" s="181" t="s">
        <v>292</v>
      </c>
      <c r="L63" s="182">
        <v>46</v>
      </c>
      <c r="M63" s="186">
        <v>0</v>
      </c>
      <c r="N63" s="186">
        <v>0</v>
      </c>
      <c r="O63" s="292"/>
      <c r="P63" s="274"/>
      <c r="Q63" s="274"/>
      <c r="R63" s="274"/>
      <c r="S63" s="274"/>
      <c r="T63" s="378"/>
    </row>
    <row r="64" spans="1:20" s="17" customFormat="1" ht="21" customHeight="1" x14ac:dyDescent="0.15">
      <c r="A64" s="324"/>
      <c r="B64" s="238"/>
      <c r="C64" s="305"/>
      <c r="D64" s="285"/>
      <c r="E64" s="286"/>
      <c r="F64" s="287"/>
      <c r="G64" s="357"/>
      <c r="H64" s="357"/>
      <c r="I64" s="357"/>
      <c r="J64" s="357"/>
      <c r="K64" s="181">
        <v>78.5</v>
      </c>
      <c r="L64" s="182">
        <v>101</v>
      </c>
      <c r="M64" s="186">
        <v>0</v>
      </c>
      <c r="N64" s="186">
        <v>0</v>
      </c>
      <c r="O64" s="292"/>
      <c r="P64" s="274"/>
      <c r="Q64" s="274"/>
      <c r="R64" s="274"/>
      <c r="S64" s="274"/>
      <c r="T64" s="378"/>
    </row>
    <row r="65" spans="1:20" s="17" customFormat="1" ht="21" customHeight="1" x14ac:dyDescent="0.15">
      <c r="A65" s="324"/>
      <c r="B65" s="238"/>
      <c r="C65" s="305"/>
      <c r="D65" s="285"/>
      <c r="E65" s="286"/>
      <c r="F65" s="287"/>
      <c r="G65" s="358"/>
      <c r="H65" s="358"/>
      <c r="I65" s="358"/>
      <c r="J65" s="358"/>
      <c r="K65" s="181">
        <v>84.99</v>
      </c>
      <c r="L65" s="182">
        <v>172</v>
      </c>
      <c r="M65" s="186">
        <v>0</v>
      </c>
      <c r="N65" s="186">
        <v>0</v>
      </c>
      <c r="O65" s="292"/>
      <c r="P65" s="274"/>
      <c r="Q65" s="274"/>
      <c r="R65" s="274"/>
      <c r="S65" s="274"/>
      <c r="T65" s="378"/>
    </row>
    <row r="66" spans="1:20" s="17" customFormat="1" ht="21" customHeight="1" x14ac:dyDescent="0.15">
      <c r="A66" s="324"/>
      <c r="B66" s="238"/>
      <c r="C66" s="306"/>
      <c r="D66" s="288"/>
      <c r="E66" s="289"/>
      <c r="F66" s="290"/>
      <c r="G66" s="183" t="s">
        <v>293</v>
      </c>
      <c r="H66" s="184"/>
      <c r="I66" s="184"/>
      <c r="J66" s="184"/>
      <c r="K66" s="148"/>
      <c r="L66" s="185">
        <f>SUM(L62:L65)</f>
        <v>459</v>
      </c>
      <c r="M66" s="187">
        <v>1</v>
      </c>
      <c r="N66" s="187">
        <v>0</v>
      </c>
      <c r="O66" s="293"/>
      <c r="P66" s="275"/>
      <c r="Q66" s="275"/>
      <c r="R66" s="275"/>
      <c r="S66" s="275"/>
      <c r="T66" s="379"/>
    </row>
    <row r="67" spans="1:20" s="17" customFormat="1" ht="21" customHeight="1" x14ac:dyDescent="0.15">
      <c r="A67" s="324"/>
      <c r="B67" s="238"/>
      <c r="C67" s="304" t="s">
        <v>360</v>
      </c>
      <c r="D67" s="344" t="s">
        <v>414</v>
      </c>
      <c r="E67" s="345"/>
      <c r="F67" s="346"/>
      <c r="G67" s="279" t="s">
        <v>416</v>
      </c>
      <c r="H67" s="279" t="s">
        <v>413</v>
      </c>
      <c r="I67" s="279" t="s">
        <v>361</v>
      </c>
      <c r="J67" s="279" t="s">
        <v>362</v>
      </c>
      <c r="K67" s="216" t="s">
        <v>363</v>
      </c>
      <c r="L67" s="215">
        <v>156</v>
      </c>
      <c r="M67" s="215">
        <v>68</v>
      </c>
      <c r="N67" s="215">
        <v>68</v>
      </c>
      <c r="O67" s="360" t="s">
        <v>367</v>
      </c>
      <c r="P67" s="294" t="s">
        <v>368</v>
      </c>
      <c r="Q67" s="294" t="s">
        <v>369</v>
      </c>
      <c r="R67" s="294" t="s">
        <v>27</v>
      </c>
      <c r="S67" s="294" t="s">
        <v>366</v>
      </c>
      <c r="T67" s="377" t="s">
        <v>24</v>
      </c>
    </row>
    <row r="68" spans="1:20" s="17" customFormat="1" ht="21" customHeight="1" x14ac:dyDescent="0.15">
      <c r="A68" s="324"/>
      <c r="B68" s="238"/>
      <c r="C68" s="305"/>
      <c r="D68" s="347"/>
      <c r="E68" s="348"/>
      <c r="F68" s="349"/>
      <c r="G68" s="280"/>
      <c r="H68" s="280"/>
      <c r="I68" s="280"/>
      <c r="J68" s="280"/>
      <c r="K68" s="216" t="s">
        <v>364</v>
      </c>
      <c r="L68" s="215">
        <v>118</v>
      </c>
      <c r="M68" s="215">
        <v>56</v>
      </c>
      <c r="N68" s="215">
        <v>56</v>
      </c>
      <c r="O68" s="361"/>
      <c r="P68" s="274"/>
      <c r="Q68" s="274"/>
      <c r="R68" s="274"/>
      <c r="S68" s="274"/>
      <c r="T68" s="378"/>
    </row>
    <row r="69" spans="1:20" s="17" customFormat="1" ht="21" customHeight="1" x14ac:dyDescent="0.15">
      <c r="A69" s="324"/>
      <c r="B69" s="238"/>
      <c r="C69" s="305"/>
      <c r="D69" s="347"/>
      <c r="E69" s="348"/>
      <c r="F69" s="349"/>
      <c r="G69" s="281"/>
      <c r="H69" s="281"/>
      <c r="I69" s="281"/>
      <c r="J69" s="281"/>
      <c r="K69" s="216" t="s">
        <v>365</v>
      </c>
      <c r="L69" s="215">
        <v>48</v>
      </c>
      <c r="M69" s="215">
        <v>6</v>
      </c>
      <c r="N69" s="215">
        <v>6</v>
      </c>
      <c r="O69" s="361"/>
      <c r="P69" s="274"/>
      <c r="Q69" s="274"/>
      <c r="R69" s="274"/>
      <c r="S69" s="274"/>
      <c r="T69" s="378"/>
    </row>
    <row r="70" spans="1:20" s="17" customFormat="1" ht="21" customHeight="1" x14ac:dyDescent="0.15">
      <c r="A70" s="324"/>
      <c r="B70" s="238"/>
      <c r="C70" s="306"/>
      <c r="D70" s="350"/>
      <c r="E70" s="351"/>
      <c r="F70" s="352"/>
      <c r="G70" s="93" t="s">
        <v>28</v>
      </c>
      <c r="H70" s="94"/>
      <c r="I70" s="94"/>
      <c r="J70" s="94"/>
      <c r="K70" s="147"/>
      <c r="L70" s="95">
        <v>322</v>
      </c>
      <c r="M70" s="96">
        <v>130</v>
      </c>
      <c r="N70" s="96">
        <v>130</v>
      </c>
      <c r="O70" s="362"/>
      <c r="P70" s="275"/>
      <c r="Q70" s="275"/>
      <c r="R70" s="275"/>
      <c r="S70" s="275"/>
      <c r="T70" s="379"/>
    </row>
    <row r="71" spans="1:20" s="17" customFormat="1" ht="21" customHeight="1" x14ac:dyDescent="0.15">
      <c r="A71" s="324"/>
      <c r="B71" s="238"/>
      <c r="C71" s="304" t="s">
        <v>180</v>
      </c>
      <c r="D71" s="258" t="s">
        <v>413</v>
      </c>
      <c r="E71" s="259"/>
      <c r="F71" s="260"/>
      <c r="G71" s="180" t="s">
        <v>414</v>
      </c>
      <c r="H71" s="67" t="s">
        <v>414</v>
      </c>
      <c r="I71" s="179" t="s">
        <v>24</v>
      </c>
      <c r="J71" s="179" t="s">
        <v>25</v>
      </c>
      <c r="K71" s="164" t="s">
        <v>220</v>
      </c>
      <c r="L71" s="45">
        <v>493</v>
      </c>
      <c r="M71" s="77">
        <v>7</v>
      </c>
      <c r="N71" s="77">
        <v>7</v>
      </c>
      <c r="O71" s="391" t="s">
        <v>286</v>
      </c>
      <c r="P71" s="301" t="s">
        <v>181</v>
      </c>
      <c r="Q71" s="301" t="s">
        <v>182</v>
      </c>
      <c r="R71" s="294" t="s">
        <v>27</v>
      </c>
      <c r="S71" s="294" t="s">
        <v>225</v>
      </c>
      <c r="T71" s="377" t="s">
        <v>202</v>
      </c>
    </row>
    <row r="72" spans="1:20" s="17" customFormat="1" ht="21" customHeight="1" x14ac:dyDescent="0.15">
      <c r="A72" s="324"/>
      <c r="B72" s="239"/>
      <c r="C72" s="306"/>
      <c r="D72" s="264"/>
      <c r="E72" s="265"/>
      <c r="F72" s="266"/>
      <c r="G72" s="93" t="s">
        <v>28</v>
      </c>
      <c r="H72" s="94"/>
      <c r="I72" s="94"/>
      <c r="J72" s="94"/>
      <c r="K72" s="147"/>
      <c r="L72" s="95">
        <f>SUM(L71:L71)</f>
        <v>493</v>
      </c>
      <c r="M72" s="96">
        <v>7</v>
      </c>
      <c r="N72" s="96">
        <v>7</v>
      </c>
      <c r="O72" s="392"/>
      <c r="P72" s="303"/>
      <c r="Q72" s="303"/>
      <c r="R72" s="275"/>
      <c r="S72" s="275"/>
      <c r="T72" s="379"/>
    </row>
    <row r="73" spans="1:20" s="17" customFormat="1" ht="21" customHeight="1" x14ac:dyDescent="0.15">
      <c r="A73" s="324"/>
      <c r="B73" s="326" t="s">
        <v>29</v>
      </c>
      <c r="C73" s="327"/>
      <c r="D73" s="327"/>
      <c r="E73" s="327"/>
      <c r="F73" s="327"/>
      <c r="G73" s="327"/>
      <c r="H73" s="327"/>
      <c r="I73" s="327"/>
      <c r="J73" s="327"/>
      <c r="K73" s="328"/>
      <c r="L73" s="115">
        <f>SUM(L51,L54,L61,L66,L72)</f>
        <v>2357</v>
      </c>
      <c r="M73" s="117">
        <v>138</v>
      </c>
      <c r="N73" s="117">
        <f>N51+N54+N61+N66+N70+N72</f>
        <v>137</v>
      </c>
      <c r="O73" s="118"/>
      <c r="P73" s="119"/>
      <c r="Q73" s="119"/>
      <c r="R73" s="120"/>
      <c r="S73" s="119"/>
      <c r="T73" s="121"/>
    </row>
    <row r="74" spans="1:20" s="18" customFormat="1" ht="21" customHeight="1" x14ac:dyDescent="0.15">
      <c r="A74" s="324"/>
      <c r="B74" s="393" t="s">
        <v>49</v>
      </c>
      <c r="C74" s="332" t="s">
        <v>76</v>
      </c>
      <c r="D74" s="417" t="s">
        <v>413</v>
      </c>
      <c r="E74" s="418"/>
      <c r="F74" s="419"/>
      <c r="G74" s="298" t="s">
        <v>413</v>
      </c>
      <c r="H74" s="298" t="s">
        <v>413</v>
      </c>
      <c r="I74" s="237" t="s">
        <v>77</v>
      </c>
      <c r="J74" s="237" t="s">
        <v>78</v>
      </c>
      <c r="K74" s="157">
        <v>59.981999999999999</v>
      </c>
      <c r="L74" s="44">
        <v>264</v>
      </c>
      <c r="M74" s="79">
        <v>0</v>
      </c>
      <c r="N74" s="79">
        <v>0</v>
      </c>
      <c r="O74" s="317"/>
      <c r="P74" s="231" t="s">
        <v>114</v>
      </c>
      <c r="Q74" s="231" t="s">
        <v>79</v>
      </c>
      <c r="R74" s="314" t="s">
        <v>45</v>
      </c>
      <c r="S74" s="276" t="s">
        <v>233</v>
      </c>
      <c r="T74" s="374" t="s">
        <v>204</v>
      </c>
    </row>
    <row r="75" spans="1:20" s="19" customFormat="1" ht="21" customHeight="1" x14ac:dyDescent="0.15">
      <c r="A75" s="324"/>
      <c r="B75" s="394"/>
      <c r="C75" s="333"/>
      <c r="D75" s="420"/>
      <c r="E75" s="421"/>
      <c r="F75" s="422"/>
      <c r="G75" s="299"/>
      <c r="H75" s="299"/>
      <c r="I75" s="238"/>
      <c r="J75" s="238"/>
      <c r="K75" s="157">
        <v>72.992000000000004</v>
      </c>
      <c r="L75" s="44">
        <v>180</v>
      </c>
      <c r="M75" s="79">
        <v>0</v>
      </c>
      <c r="N75" s="79">
        <v>0</v>
      </c>
      <c r="O75" s="318"/>
      <c r="P75" s="232"/>
      <c r="Q75" s="232"/>
      <c r="R75" s="315"/>
      <c r="S75" s="277"/>
      <c r="T75" s="375"/>
    </row>
    <row r="76" spans="1:20" s="19" customFormat="1" ht="21" customHeight="1" x14ac:dyDescent="0.15">
      <c r="A76" s="324"/>
      <c r="B76" s="394"/>
      <c r="C76" s="333"/>
      <c r="D76" s="420"/>
      <c r="E76" s="421"/>
      <c r="F76" s="422"/>
      <c r="G76" s="299"/>
      <c r="H76" s="299"/>
      <c r="I76" s="238"/>
      <c r="J76" s="238"/>
      <c r="K76" s="157">
        <v>84.986000000000004</v>
      </c>
      <c r="L76" s="44">
        <v>174</v>
      </c>
      <c r="M76" s="79">
        <v>0</v>
      </c>
      <c r="N76" s="79">
        <v>0</v>
      </c>
      <c r="O76" s="318"/>
      <c r="P76" s="232"/>
      <c r="Q76" s="232"/>
      <c r="R76" s="315"/>
      <c r="S76" s="277"/>
      <c r="T76" s="375"/>
    </row>
    <row r="77" spans="1:20" s="19" customFormat="1" ht="21" customHeight="1" x14ac:dyDescent="0.15">
      <c r="A77" s="324"/>
      <c r="B77" s="394"/>
      <c r="C77" s="333"/>
      <c r="D77" s="420"/>
      <c r="E77" s="421"/>
      <c r="F77" s="422"/>
      <c r="G77" s="299"/>
      <c r="H77" s="299"/>
      <c r="I77" s="238"/>
      <c r="J77" s="238"/>
      <c r="K77" s="157">
        <v>84.992999999999995</v>
      </c>
      <c r="L77" s="44">
        <v>90</v>
      </c>
      <c r="M77" s="79">
        <v>0</v>
      </c>
      <c r="N77" s="79">
        <v>0</v>
      </c>
      <c r="O77" s="318"/>
      <c r="P77" s="232"/>
      <c r="Q77" s="232"/>
      <c r="R77" s="315"/>
      <c r="S77" s="277"/>
      <c r="T77" s="375"/>
    </row>
    <row r="78" spans="1:20" s="19" customFormat="1" ht="21" customHeight="1" x14ac:dyDescent="0.15">
      <c r="A78" s="324"/>
      <c r="B78" s="394"/>
      <c r="C78" s="333"/>
      <c r="D78" s="420"/>
      <c r="E78" s="421"/>
      <c r="F78" s="422"/>
      <c r="G78" s="300"/>
      <c r="H78" s="300"/>
      <c r="I78" s="239"/>
      <c r="J78" s="239"/>
      <c r="K78" s="157">
        <v>84.936999999999998</v>
      </c>
      <c r="L78" s="44">
        <v>127</v>
      </c>
      <c r="M78" s="80">
        <v>0</v>
      </c>
      <c r="N78" s="80">
        <v>0</v>
      </c>
      <c r="O78" s="318"/>
      <c r="P78" s="232"/>
      <c r="Q78" s="232"/>
      <c r="R78" s="315"/>
      <c r="S78" s="277"/>
      <c r="T78" s="375"/>
    </row>
    <row r="79" spans="1:20" s="18" customFormat="1" ht="21" customHeight="1" x14ac:dyDescent="0.15">
      <c r="A79" s="324"/>
      <c r="B79" s="394"/>
      <c r="C79" s="334"/>
      <c r="D79" s="423"/>
      <c r="E79" s="424"/>
      <c r="F79" s="425"/>
      <c r="G79" s="98" t="s">
        <v>80</v>
      </c>
      <c r="H79" s="99"/>
      <c r="I79" s="99"/>
      <c r="J79" s="99"/>
      <c r="K79" s="149"/>
      <c r="L79" s="87">
        <f>SUM(L74:L78)</f>
        <v>835</v>
      </c>
      <c r="M79" s="96">
        <v>0</v>
      </c>
      <c r="N79" s="96">
        <v>0</v>
      </c>
      <c r="O79" s="319"/>
      <c r="P79" s="233"/>
      <c r="Q79" s="233"/>
      <c r="R79" s="316"/>
      <c r="S79" s="278"/>
      <c r="T79" s="376"/>
    </row>
    <row r="80" spans="1:20" s="18" customFormat="1" ht="21" customHeight="1" x14ac:dyDescent="0.15">
      <c r="A80" s="324"/>
      <c r="B80" s="394"/>
      <c r="C80" s="298" t="s">
        <v>81</v>
      </c>
      <c r="D80" s="267" t="s">
        <v>413</v>
      </c>
      <c r="E80" s="268"/>
      <c r="F80" s="269"/>
      <c r="G80" s="298" t="s">
        <v>413</v>
      </c>
      <c r="H80" s="298" t="s">
        <v>413</v>
      </c>
      <c r="I80" s="237" t="s">
        <v>82</v>
      </c>
      <c r="J80" s="237" t="s">
        <v>83</v>
      </c>
      <c r="K80" s="157">
        <v>59.913899999999998</v>
      </c>
      <c r="L80" s="44">
        <v>262</v>
      </c>
      <c r="M80" s="80">
        <v>0</v>
      </c>
      <c r="N80" s="80">
        <v>0</v>
      </c>
      <c r="O80" s="385"/>
      <c r="P80" s="276" t="s">
        <v>115</v>
      </c>
      <c r="Q80" s="276" t="s">
        <v>150</v>
      </c>
      <c r="R80" s="314" t="s">
        <v>45</v>
      </c>
      <c r="S80" s="276" t="s">
        <v>234</v>
      </c>
      <c r="T80" s="374" t="s">
        <v>201</v>
      </c>
    </row>
    <row r="81" spans="1:21" s="19" customFormat="1" ht="21" customHeight="1" x14ac:dyDescent="0.15">
      <c r="A81" s="324"/>
      <c r="B81" s="394"/>
      <c r="C81" s="299"/>
      <c r="D81" s="341"/>
      <c r="E81" s="342"/>
      <c r="F81" s="343"/>
      <c r="G81" s="299"/>
      <c r="H81" s="299"/>
      <c r="I81" s="238"/>
      <c r="J81" s="238"/>
      <c r="K81" s="157">
        <v>74.979399999999998</v>
      </c>
      <c r="L81" s="44">
        <v>198</v>
      </c>
      <c r="M81" s="80">
        <v>0</v>
      </c>
      <c r="N81" s="80">
        <v>0</v>
      </c>
      <c r="O81" s="386"/>
      <c r="P81" s="277"/>
      <c r="Q81" s="277"/>
      <c r="R81" s="315"/>
      <c r="S81" s="277"/>
      <c r="T81" s="375"/>
    </row>
    <row r="82" spans="1:21" s="19" customFormat="1" ht="21" customHeight="1" x14ac:dyDescent="0.15">
      <c r="A82" s="324"/>
      <c r="B82" s="394"/>
      <c r="C82" s="299"/>
      <c r="D82" s="341"/>
      <c r="E82" s="342"/>
      <c r="F82" s="343"/>
      <c r="G82" s="299"/>
      <c r="H82" s="299"/>
      <c r="I82" s="238"/>
      <c r="J82" s="238"/>
      <c r="K82" s="157">
        <v>84.968800000000002</v>
      </c>
      <c r="L82" s="44">
        <v>154</v>
      </c>
      <c r="M82" s="80">
        <v>0</v>
      </c>
      <c r="N82" s="80">
        <v>0</v>
      </c>
      <c r="O82" s="386"/>
      <c r="P82" s="277"/>
      <c r="Q82" s="277"/>
      <c r="R82" s="315"/>
      <c r="S82" s="277"/>
      <c r="T82" s="375"/>
      <c r="U82" s="18"/>
    </row>
    <row r="83" spans="1:21" s="19" customFormat="1" ht="21" customHeight="1" x14ac:dyDescent="0.15">
      <c r="A83" s="324"/>
      <c r="B83" s="394"/>
      <c r="C83" s="299"/>
      <c r="D83" s="341"/>
      <c r="E83" s="342"/>
      <c r="F83" s="343"/>
      <c r="G83" s="299"/>
      <c r="H83" s="299"/>
      <c r="I83" s="238"/>
      <c r="J83" s="238"/>
      <c r="K83" s="157">
        <v>84.973600000000005</v>
      </c>
      <c r="L83" s="44">
        <v>210</v>
      </c>
      <c r="M83" s="80">
        <v>0</v>
      </c>
      <c r="N83" s="80">
        <v>0</v>
      </c>
      <c r="O83" s="386"/>
      <c r="P83" s="277"/>
      <c r="Q83" s="277"/>
      <c r="R83" s="315"/>
      <c r="S83" s="277"/>
      <c r="T83" s="375"/>
    </row>
    <row r="84" spans="1:21" s="19" customFormat="1" ht="21" customHeight="1" x14ac:dyDescent="0.15">
      <c r="A84" s="324"/>
      <c r="B84" s="394"/>
      <c r="C84" s="299"/>
      <c r="D84" s="341"/>
      <c r="E84" s="342"/>
      <c r="F84" s="343"/>
      <c r="G84" s="300"/>
      <c r="H84" s="300"/>
      <c r="I84" s="239"/>
      <c r="J84" s="239"/>
      <c r="K84" s="157">
        <v>84.956100000000006</v>
      </c>
      <c r="L84" s="44">
        <v>72</v>
      </c>
      <c r="M84" s="80">
        <v>0</v>
      </c>
      <c r="N84" s="80">
        <v>0</v>
      </c>
      <c r="O84" s="386"/>
      <c r="P84" s="277"/>
      <c r="Q84" s="277"/>
      <c r="R84" s="315"/>
      <c r="S84" s="277"/>
      <c r="T84" s="375"/>
    </row>
    <row r="85" spans="1:21" s="18" customFormat="1" ht="21" customHeight="1" x14ac:dyDescent="0.15">
      <c r="A85" s="324"/>
      <c r="B85" s="395"/>
      <c r="C85" s="300"/>
      <c r="D85" s="270"/>
      <c r="E85" s="271"/>
      <c r="F85" s="272"/>
      <c r="G85" s="98" t="s">
        <v>84</v>
      </c>
      <c r="H85" s="99"/>
      <c r="I85" s="99"/>
      <c r="J85" s="99"/>
      <c r="K85" s="149"/>
      <c r="L85" s="87">
        <f>SUM(L80:L84)</f>
        <v>896</v>
      </c>
      <c r="M85" s="96">
        <v>0</v>
      </c>
      <c r="N85" s="96">
        <v>0</v>
      </c>
      <c r="O85" s="387"/>
      <c r="P85" s="278"/>
      <c r="Q85" s="278"/>
      <c r="R85" s="316"/>
      <c r="S85" s="278"/>
      <c r="T85" s="376"/>
    </row>
    <row r="86" spans="1:21" s="18" customFormat="1" ht="21" customHeight="1" x14ac:dyDescent="0.15">
      <c r="A86" s="324"/>
      <c r="B86" s="326" t="s">
        <v>29</v>
      </c>
      <c r="C86" s="327"/>
      <c r="D86" s="327"/>
      <c r="E86" s="327"/>
      <c r="F86" s="327"/>
      <c r="G86" s="327"/>
      <c r="H86" s="327"/>
      <c r="I86" s="327"/>
      <c r="J86" s="327"/>
      <c r="K86" s="328"/>
      <c r="L86" s="122">
        <f>SUM(L79,L85)</f>
        <v>1731</v>
      </c>
      <c r="M86" s="123">
        <v>0</v>
      </c>
      <c r="N86" s="123">
        <v>0</v>
      </c>
      <c r="O86" s="124"/>
      <c r="P86" s="125"/>
      <c r="Q86" s="125"/>
      <c r="R86" s="126"/>
      <c r="S86" s="125"/>
      <c r="T86" s="127"/>
    </row>
    <row r="87" spans="1:21" s="17" customFormat="1" ht="21" customHeight="1" x14ac:dyDescent="0.15">
      <c r="A87" s="324"/>
      <c r="B87" s="237" t="s">
        <v>75</v>
      </c>
      <c r="C87" s="298" t="s">
        <v>46</v>
      </c>
      <c r="D87" s="344" t="s">
        <v>414</v>
      </c>
      <c r="E87" s="345"/>
      <c r="F87" s="346"/>
      <c r="G87" s="298" t="s">
        <v>413</v>
      </c>
      <c r="H87" s="298" t="s">
        <v>413</v>
      </c>
      <c r="I87" s="237" t="s">
        <v>43</v>
      </c>
      <c r="J87" s="237" t="s">
        <v>44</v>
      </c>
      <c r="K87" s="157" t="s">
        <v>47</v>
      </c>
      <c r="L87" s="53">
        <v>457</v>
      </c>
      <c r="M87" s="81">
        <v>35</v>
      </c>
      <c r="N87" s="81">
        <v>33</v>
      </c>
      <c r="O87" s="317" t="s">
        <v>227</v>
      </c>
      <c r="P87" s="231" t="s">
        <v>116</v>
      </c>
      <c r="Q87" s="231" t="s">
        <v>74</v>
      </c>
      <c r="R87" s="240" t="s">
        <v>45</v>
      </c>
      <c r="S87" s="231" t="s">
        <v>226</v>
      </c>
      <c r="T87" s="234" t="s">
        <v>201</v>
      </c>
    </row>
    <row r="88" spans="1:21" s="17" customFormat="1" ht="21" customHeight="1" x14ac:dyDescent="0.15">
      <c r="A88" s="324"/>
      <c r="B88" s="238"/>
      <c r="C88" s="299"/>
      <c r="D88" s="347"/>
      <c r="E88" s="348"/>
      <c r="F88" s="349"/>
      <c r="G88" s="299"/>
      <c r="H88" s="299"/>
      <c r="I88" s="238"/>
      <c r="J88" s="238"/>
      <c r="K88" s="157" t="s">
        <v>48</v>
      </c>
      <c r="L88" s="53">
        <v>266</v>
      </c>
      <c r="M88" s="81">
        <v>10</v>
      </c>
      <c r="N88" s="81">
        <v>10</v>
      </c>
      <c r="O88" s="318"/>
      <c r="P88" s="232"/>
      <c r="Q88" s="232"/>
      <c r="R88" s="241"/>
      <c r="S88" s="232"/>
      <c r="T88" s="235"/>
    </row>
    <row r="89" spans="1:21" s="17" customFormat="1" ht="21" customHeight="1" x14ac:dyDescent="0.15">
      <c r="A89" s="324"/>
      <c r="B89" s="238"/>
      <c r="C89" s="299"/>
      <c r="D89" s="347"/>
      <c r="E89" s="348"/>
      <c r="F89" s="349"/>
      <c r="G89" s="300"/>
      <c r="H89" s="300"/>
      <c r="I89" s="239"/>
      <c r="J89" s="239"/>
      <c r="K89" s="157">
        <v>118.43</v>
      </c>
      <c r="L89" s="53">
        <v>80</v>
      </c>
      <c r="M89" s="81">
        <v>6</v>
      </c>
      <c r="N89" s="81">
        <v>6</v>
      </c>
      <c r="O89" s="318"/>
      <c r="P89" s="232"/>
      <c r="Q89" s="232"/>
      <c r="R89" s="241"/>
      <c r="S89" s="232"/>
      <c r="T89" s="235"/>
    </row>
    <row r="90" spans="1:21" s="17" customFormat="1" ht="21" customHeight="1" x14ac:dyDescent="0.15">
      <c r="A90" s="324"/>
      <c r="B90" s="238"/>
      <c r="C90" s="300"/>
      <c r="D90" s="350"/>
      <c r="E90" s="351"/>
      <c r="F90" s="352"/>
      <c r="G90" s="98" t="s">
        <v>23</v>
      </c>
      <c r="H90" s="84"/>
      <c r="I90" s="100"/>
      <c r="J90" s="100"/>
      <c r="K90" s="150"/>
      <c r="L90" s="87">
        <f>SUM(L87:L89)</f>
        <v>803</v>
      </c>
      <c r="M90" s="88">
        <v>51</v>
      </c>
      <c r="N90" s="88">
        <v>49</v>
      </c>
      <c r="O90" s="319"/>
      <c r="P90" s="233"/>
      <c r="Q90" s="233"/>
      <c r="R90" s="242"/>
      <c r="S90" s="233"/>
      <c r="T90" s="236"/>
    </row>
    <row r="91" spans="1:21" s="17" customFormat="1" ht="21" customHeight="1" x14ac:dyDescent="0.15">
      <c r="A91" s="324"/>
      <c r="B91" s="237" t="s">
        <v>301</v>
      </c>
      <c r="C91" s="298" t="s">
        <v>302</v>
      </c>
      <c r="D91" s="267" t="s">
        <v>413</v>
      </c>
      <c r="E91" s="268"/>
      <c r="F91" s="269"/>
      <c r="G91" s="298" t="s">
        <v>413</v>
      </c>
      <c r="H91" s="298" t="s">
        <v>413</v>
      </c>
      <c r="I91" s="237" t="s">
        <v>303</v>
      </c>
      <c r="J91" s="237" t="s">
        <v>304</v>
      </c>
      <c r="K91" s="157" t="s">
        <v>305</v>
      </c>
      <c r="L91" s="53">
        <v>112</v>
      </c>
      <c r="M91" s="81">
        <v>27</v>
      </c>
      <c r="N91" s="81">
        <v>20</v>
      </c>
      <c r="O91" s="472" t="s">
        <v>306</v>
      </c>
      <c r="P91" s="231" t="s">
        <v>307</v>
      </c>
      <c r="Q91" s="231" t="s">
        <v>308</v>
      </c>
      <c r="R91" s="240" t="s">
        <v>309</v>
      </c>
      <c r="S91" s="231" t="s">
        <v>310</v>
      </c>
      <c r="T91" s="234" t="s">
        <v>311</v>
      </c>
    </row>
    <row r="92" spans="1:21" s="17" customFormat="1" ht="21" customHeight="1" x14ac:dyDescent="0.15">
      <c r="A92" s="324"/>
      <c r="B92" s="238"/>
      <c r="C92" s="299"/>
      <c r="D92" s="341"/>
      <c r="E92" s="342"/>
      <c r="F92" s="343"/>
      <c r="G92" s="299"/>
      <c r="H92" s="299"/>
      <c r="I92" s="238"/>
      <c r="J92" s="238"/>
      <c r="K92" s="157" t="s">
        <v>312</v>
      </c>
      <c r="L92" s="53">
        <v>38</v>
      </c>
      <c r="M92" s="81">
        <v>7</v>
      </c>
      <c r="N92" s="81">
        <v>6</v>
      </c>
      <c r="O92" s="473"/>
      <c r="P92" s="232"/>
      <c r="Q92" s="232"/>
      <c r="R92" s="241"/>
      <c r="S92" s="232"/>
      <c r="T92" s="235"/>
    </row>
    <row r="93" spans="1:21" s="17" customFormat="1" ht="21" customHeight="1" x14ac:dyDescent="0.15">
      <c r="A93" s="324"/>
      <c r="B93" s="238"/>
      <c r="C93" s="299"/>
      <c r="D93" s="341"/>
      <c r="E93" s="342"/>
      <c r="F93" s="343"/>
      <c r="G93" s="299"/>
      <c r="H93" s="299"/>
      <c r="I93" s="238"/>
      <c r="J93" s="238"/>
      <c r="K93" s="157" t="s">
        <v>313</v>
      </c>
      <c r="L93" s="53">
        <v>101</v>
      </c>
      <c r="M93" s="81">
        <v>1</v>
      </c>
      <c r="N93" s="81">
        <v>0</v>
      </c>
      <c r="O93" s="473"/>
      <c r="P93" s="232"/>
      <c r="Q93" s="232"/>
      <c r="R93" s="241"/>
      <c r="S93" s="232"/>
      <c r="T93" s="235"/>
    </row>
    <row r="94" spans="1:21" s="17" customFormat="1" ht="21" customHeight="1" x14ac:dyDescent="0.15">
      <c r="A94" s="324"/>
      <c r="B94" s="238"/>
      <c r="C94" s="299"/>
      <c r="D94" s="341"/>
      <c r="E94" s="342"/>
      <c r="F94" s="343"/>
      <c r="G94" s="299"/>
      <c r="H94" s="299"/>
      <c r="I94" s="238"/>
      <c r="J94" s="238"/>
      <c r="K94" s="157" t="s">
        <v>314</v>
      </c>
      <c r="L94" s="53">
        <v>82</v>
      </c>
      <c r="M94" s="81">
        <v>0</v>
      </c>
      <c r="N94" s="81">
        <v>0</v>
      </c>
      <c r="O94" s="473"/>
      <c r="P94" s="232"/>
      <c r="Q94" s="232"/>
      <c r="R94" s="241"/>
      <c r="S94" s="232"/>
      <c r="T94" s="235"/>
    </row>
    <row r="95" spans="1:21" s="17" customFormat="1" ht="21" customHeight="1" x14ac:dyDescent="0.15">
      <c r="A95" s="324"/>
      <c r="B95" s="238"/>
      <c r="C95" s="299"/>
      <c r="D95" s="341"/>
      <c r="E95" s="342"/>
      <c r="F95" s="343"/>
      <c r="G95" s="300"/>
      <c r="H95" s="300"/>
      <c r="I95" s="239"/>
      <c r="J95" s="239"/>
      <c r="K95" s="157">
        <v>84.48</v>
      </c>
      <c r="L95" s="53">
        <v>6</v>
      </c>
      <c r="M95" s="81">
        <v>1</v>
      </c>
      <c r="N95" s="81">
        <v>1</v>
      </c>
      <c r="O95" s="473"/>
      <c r="P95" s="232"/>
      <c r="Q95" s="232"/>
      <c r="R95" s="241"/>
      <c r="S95" s="232"/>
      <c r="T95" s="235"/>
    </row>
    <row r="96" spans="1:21" s="17" customFormat="1" ht="21" customHeight="1" x14ac:dyDescent="0.15">
      <c r="A96" s="324"/>
      <c r="B96" s="238"/>
      <c r="C96" s="300"/>
      <c r="D96" s="270"/>
      <c r="E96" s="271"/>
      <c r="F96" s="272"/>
      <c r="G96" s="98" t="s">
        <v>315</v>
      </c>
      <c r="H96" s="84"/>
      <c r="I96" s="100"/>
      <c r="J96" s="100"/>
      <c r="K96" s="150"/>
      <c r="L96" s="87">
        <f>SUM(L91:L95)</f>
        <v>339</v>
      </c>
      <c r="M96" s="96">
        <v>36</v>
      </c>
      <c r="N96" s="96">
        <v>27</v>
      </c>
      <c r="O96" s="474"/>
      <c r="P96" s="233"/>
      <c r="Q96" s="233"/>
      <c r="R96" s="242"/>
      <c r="S96" s="233"/>
      <c r="T96" s="236"/>
    </row>
    <row r="97" spans="1:23" s="17" customFormat="1" ht="21" customHeight="1" x14ac:dyDescent="0.15">
      <c r="A97" s="324"/>
      <c r="B97" s="475" t="s">
        <v>378</v>
      </c>
      <c r="C97" s="250" t="s">
        <v>379</v>
      </c>
      <c r="D97" s="477" t="s">
        <v>413</v>
      </c>
      <c r="E97" s="478"/>
      <c r="F97" s="479"/>
      <c r="G97" s="298" t="s">
        <v>413</v>
      </c>
      <c r="H97" s="298" t="s">
        <v>413</v>
      </c>
      <c r="I97" s="237" t="s">
        <v>380</v>
      </c>
      <c r="J97" s="237" t="s">
        <v>381</v>
      </c>
      <c r="K97" s="157" t="s">
        <v>382</v>
      </c>
      <c r="L97" s="53">
        <v>48</v>
      </c>
      <c r="M97" s="81">
        <v>18</v>
      </c>
      <c r="N97" s="81">
        <v>9</v>
      </c>
      <c r="O97" s="472" t="s">
        <v>383</v>
      </c>
      <c r="P97" s="231" t="s">
        <v>384</v>
      </c>
      <c r="Q97" s="231" t="s">
        <v>385</v>
      </c>
      <c r="R97" s="240" t="s">
        <v>386</v>
      </c>
      <c r="S97" s="231" t="s">
        <v>379</v>
      </c>
      <c r="T97" s="234" t="s">
        <v>387</v>
      </c>
      <c r="V97" s="217"/>
      <c r="W97" s="218"/>
    </row>
    <row r="98" spans="1:23" s="17" customFormat="1" ht="21" customHeight="1" x14ac:dyDescent="0.15">
      <c r="A98" s="324"/>
      <c r="B98" s="476"/>
      <c r="C98" s="363"/>
      <c r="D98" s="480"/>
      <c r="E98" s="481"/>
      <c r="F98" s="482"/>
      <c r="G98" s="299"/>
      <c r="H98" s="299"/>
      <c r="I98" s="238"/>
      <c r="J98" s="238"/>
      <c r="K98" s="157" t="s">
        <v>388</v>
      </c>
      <c r="L98" s="53">
        <v>123</v>
      </c>
      <c r="M98" s="81">
        <v>66</v>
      </c>
      <c r="N98" s="81">
        <v>63</v>
      </c>
      <c r="O98" s="473"/>
      <c r="P98" s="232"/>
      <c r="Q98" s="232"/>
      <c r="R98" s="241"/>
      <c r="S98" s="232"/>
      <c r="T98" s="235"/>
      <c r="V98" s="217"/>
      <c r="W98" s="218"/>
    </row>
    <row r="99" spans="1:23" s="17" customFormat="1" ht="21" customHeight="1" x14ac:dyDescent="0.15">
      <c r="A99" s="324"/>
      <c r="B99" s="476"/>
      <c r="C99" s="363"/>
      <c r="D99" s="480"/>
      <c r="E99" s="481"/>
      <c r="F99" s="482"/>
      <c r="G99" s="299"/>
      <c r="H99" s="299"/>
      <c r="I99" s="238"/>
      <c r="J99" s="238"/>
      <c r="K99" s="157" t="s">
        <v>389</v>
      </c>
      <c r="L99" s="53">
        <v>192</v>
      </c>
      <c r="M99" s="81">
        <v>48</v>
      </c>
      <c r="N99" s="81">
        <v>22</v>
      </c>
      <c r="O99" s="473"/>
      <c r="P99" s="232"/>
      <c r="Q99" s="232"/>
      <c r="R99" s="241"/>
      <c r="S99" s="232"/>
      <c r="T99" s="235"/>
      <c r="V99" s="217"/>
      <c r="W99" s="218"/>
    </row>
    <row r="100" spans="1:23" s="17" customFormat="1" ht="21" customHeight="1" x14ac:dyDescent="0.15">
      <c r="A100" s="324"/>
      <c r="B100" s="476"/>
      <c r="C100" s="363"/>
      <c r="D100" s="480"/>
      <c r="E100" s="481"/>
      <c r="F100" s="482"/>
      <c r="G100" s="299"/>
      <c r="H100" s="299"/>
      <c r="I100" s="238"/>
      <c r="J100" s="238"/>
      <c r="K100" s="157" t="s">
        <v>390</v>
      </c>
      <c r="L100" s="53">
        <v>46</v>
      </c>
      <c r="M100" s="81">
        <v>17</v>
      </c>
      <c r="N100" s="81">
        <v>14</v>
      </c>
      <c r="O100" s="473"/>
      <c r="P100" s="232"/>
      <c r="Q100" s="232"/>
      <c r="R100" s="241"/>
      <c r="S100" s="232"/>
      <c r="T100" s="235"/>
      <c r="V100" s="217"/>
      <c r="W100" s="218"/>
    </row>
    <row r="101" spans="1:23" s="17" customFormat="1" ht="21" customHeight="1" x14ac:dyDescent="0.15">
      <c r="A101" s="324"/>
      <c r="B101" s="476"/>
      <c r="C101" s="363"/>
      <c r="D101" s="480"/>
      <c r="E101" s="481"/>
      <c r="F101" s="482"/>
      <c r="G101" s="299"/>
      <c r="H101" s="299"/>
      <c r="I101" s="238"/>
      <c r="J101" s="238"/>
      <c r="K101" s="157" t="s">
        <v>391</v>
      </c>
      <c r="L101" s="53">
        <v>248</v>
      </c>
      <c r="M101" s="81">
        <v>16</v>
      </c>
      <c r="N101" s="81">
        <v>10</v>
      </c>
      <c r="O101" s="473"/>
      <c r="P101" s="232"/>
      <c r="Q101" s="232"/>
      <c r="R101" s="241"/>
      <c r="S101" s="232"/>
      <c r="T101" s="235"/>
      <c r="V101" s="217"/>
      <c r="W101" s="218"/>
    </row>
    <row r="102" spans="1:23" s="17" customFormat="1" ht="21" customHeight="1" x14ac:dyDescent="0.15">
      <c r="A102" s="324"/>
      <c r="B102" s="476"/>
      <c r="C102" s="363"/>
      <c r="D102" s="480"/>
      <c r="E102" s="481"/>
      <c r="F102" s="482"/>
      <c r="G102" s="299"/>
      <c r="H102" s="299"/>
      <c r="I102" s="238"/>
      <c r="J102" s="238"/>
      <c r="K102" s="157" t="s">
        <v>392</v>
      </c>
      <c r="L102" s="53">
        <v>162</v>
      </c>
      <c r="M102" s="81">
        <v>15</v>
      </c>
      <c r="N102" s="81">
        <v>12</v>
      </c>
      <c r="O102" s="473"/>
      <c r="P102" s="232"/>
      <c r="Q102" s="232"/>
      <c r="R102" s="241"/>
      <c r="S102" s="232"/>
      <c r="T102" s="235"/>
      <c r="V102" s="217"/>
      <c r="W102" s="218"/>
    </row>
    <row r="103" spans="1:23" s="17" customFormat="1" ht="21" customHeight="1" x14ac:dyDescent="0.15">
      <c r="A103" s="324"/>
      <c r="B103" s="476"/>
      <c r="C103" s="363"/>
      <c r="D103" s="480"/>
      <c r="E103" s="481"/>
      <c r="F103" s="482"/>
      <c r="G103" s="299"/>
      <c r="H103" s="299"/>
      <c r="I103" s="238"/>
      <c r="J103" s="238"/>
      <c r="K103" s="157" t="s">
        <v>393</v>
      </c>
      <c r="L103" s="53">
        <v>98</v>
      </c>
      <c r="M103" s="81">
        <v>15</v>
      </c>
      <c r="N103" s="81">
        <v>10</v>
      </c>
      <c r="O103" s="473"/>
      <c r="P103" s="232"/>
      <c r="Q103" s="232"/>
      <c r="R103" s="241"/>
      <c r="S103" s="232"/>
      <c r="T103" s="235"/>
      <c r="V103" s="217"/>
      <c r="W103" s="218"/>
    </row>
    <row r="104" spans="1:23" s="17" customFormat="1" ht="21" customHeight="1" x14ac:dyDescent="0.15">
      <c r="A104" s="324"/>
      <c r="B104" s="476"/>
      <c r="C104" s="363"/>
      <c r="D104" s="480"/>
      <c r="E104" s="481"/>
      <c r="F104" s="482"/>
      <c r="G104" s="300"/>
      <c r="H104" s="300"/>
      <c r="I104" s="239"/>
      <c r="J104" s="239"/>
      <c r="K104" s="157" t="s">
        <v>394</v>
      </c>
      <c r="L104" s="53">
        <v>223</v>
      </c>
      <c r="M104" s="81">
        <v>27</v>
      </c>
      <c r="N104" s="81">
        <v>14</v>
      </c>
      <c r="O104" s="473"/>
      <c r="P104" s="232"/>
      <c r="Q104" s="232"/>
      <c r="R104" s="241"/>
      <c r="S104" s="232"/>
      <c r="T104" s="235"/>
      <c r="V104" s="217"/>
      <c r="W104" s="218"/>
    </row>
    <row r="105" spans="1:23" s="17" customFormat="1" ht="21" customHeight="1" x14ac:dyDescent="0.15">
      <c r="A105" s="324"/>
      <c r="B105" s="476"/>
      <c r="C105" s="251"/>
      <c r="D105" s="483"/>
      <c r="E105" s="484"/>
      <c r="F105" s="485"/>
      <c r="G105" s="98" t="s">
        <v>395</v>
      </c>
      <c r="H105" s="84"/>
      <c r="I105" s="100"/>
      <c r="J105" s="100"/>
      <c r="K105" s="150"/>
      <c r="L105" s="87">
        <f>SUM(L97:L104)</f>
        <v>1140</v>
      </c>
      <c r="M105" s="96">
        <v>222</v>
      </c>
      <c r="N105" s="96">
        <v>154</v>
      </c>
      <c r="O105" s="474"/>
      <c r="P105" s="233"/>
      <c r="Q105" s="233"/>
      <c r="R105" s="242"/>
      <c r="S105" s="233"/>
      <c r="T105" s="236"/>
      <c r="V105" s="219"/>
      <c r="W105" s="219"/>
    </row>
    <row r="106" spans="1:23" s="17" customFormat="1" ht="21" customHeight="1" x14ac:dyDescent="0.15">
      <c r="A106" s="324"/>
      <c r="B106" s="326" t="s">
        <v>29</v>
      </c>
      <c r="C106" s="327"/>
      <c r="D106" s="327"/>
      <c r="E106" s="327"/>
      <c r="F106" s="327"/>
      <c r="G106" s="327"/>
      <c r="H106" s="327"/>
      <c r="I106" s="327"/>
      <c r="J106" s="327"/>
      <c r="K106" s="328"/>
      <c r="L106" s="128">
        <f>SUM(L90,L96,L105)</f>
        <v>2282</v>
      </c>
      <c r="M106" s="207">
        <v>309</v>
      </c>
      <c r="N106" s="207">
        <v>230</v>
      </c>
      <c r="O106" s="129"/>
      <c r="P106" s="130"/>
      <c r="Q106" s="130"/>
      <c r="R106" s="131"/>
      <c r="S106" s="130"/>
      <c r="T106" s="132"/>
    </row>
    <row r="107" spans="1:23" s="17" customFormat="1" ht="21" customHeight="1" x14ac:dyDescent="0.15">
      <c r="A107" s="324"/>
      <c r="B107" s="238" t="s">
        <v>153</v>
      </c>
      <c r="C107" s="304" t="s">
        <v>154</v>
      </c>
      <c r="D107" s="344" t="s">
        <v>414</v>
      </c>
      <c r="E107" s="345"/>
      <c r="F107" s="346"/>
      <c r="G107" s="304" t="s">
        <v>413</v>
      </c>
      <c r="H107" s="304" t="s">
        <v>413</v>
      </c>
      <c r="I107" s="295" t="s">
        <v>155</v>
      </c>
      <c r="J107" s="295" t="s">
        <v>156</v>
      </c>
      <c r="K107" s="164">
        <v>59.981900000000003</v>
      </c>
      <c r="L107" s="45">
        <v>40</v>
      </c>
      <c r="M107" s="77">
        <v>0</v>
      </c>
      <c r="N107" s="77">
        <v>0</v>
      </c>
      <c r="O107" s="291"/>
      <c r="P107" s="294" t="s">
        <v>157</v>
      </c>
      <c r="Q107" s="294" t="s">
        <v>158</v>
      </c>
      <c r="R107" s="368" t="s">
        <v>27</v>
      </c>
      <c r="S107" s="273" t="s">
        <v>232</v>
      </c>
      <c r="T107" s="457" t="s">
        <v>201</v>
      </c>
    </row>
    <row r="108" spans="1:23" s="17" customFormat="1" ht="21" customHeight="1" x14ac:dyDescent="0.15">
      <c r="A108" s="324"/>
      <c r="B108" s="238"/>
      <c r="C108" s="305"/>
      <c r="D108" s="347"/>
      <c r="E108" s="348"/>
      <c r="F108" s="349"/>
      <c r="G108" s="305"/>
      <c r="H108" s="305"/>
      <c r="I108" s="296"/>
      <c r="J108" s="296"/>
      <c r="K108" s="164">
        <v>84.973100000000002</v>
      </c>
      <c r="L108" s="45">
        <v>258</v>
      </c>
      <c r="M108" s="77">
        <v>0</v>
      </c>
      <c r="N108" s="77">
        <v>0</v>
      </c>
      <c r="O108" s="292"/>
      <c r="P108" s="274"/>
      <c r="Q108" s="274"/>
      <c r="R108" s="369"/>
      <c r="S108" s="274"/>
      <c r="T108" s="458"/>
    </row>
    <row r="109" spans="1:23" s="17" customFormat="1" ht="21" customHeight="1" x14ac:dyDescent="0.15">
      <c r="A109" s="324"/>
      <c r="B109" s="238"/>
      <c r="C109" s="305"/>
      <c r="D109" s="347"/>
      <c r="E109" s="348"/>
      <c r="F109" s="349"/>
      <c r="G109" s="305"/>
      <c r="H109" s="305"/>
      <c r="I109" s="296"/>
      <c r="J109" s="296"/>
      <c r="K109" s="164">
        <v>95.839699999999993</v>
      </c>
      <c r="L109" s="45">
        <v>24</v>
      </c>
      <c r="M109" s="78">
        <v>0</v>
      </c>
      <c r="N109" s="78">
        <v>0</v>
      </c>
      <c r="O109" s="292"/>
      <c r="P109" s="274"/>
      <c r="Q109" s="274"/>
      <c r="R109" s="369"/>
      <c r="S109" s="274"/>
      <c r="T109" s="458"/>
    </row>
    <row r="110" spans="1:23" s="17" customFormat="1" ht="21" customHeight="1" x14ac:dyDescent="0.15">
      <c r="A110" s="324"/>
      <c r="B110" s="238"/>
      <c r="C110" s="306"/>
      <c r="D110" s="350"/>
      <c r="E110" s="351"/>
      <c r="F110" s="352"/>
      <c r="G110" s="93" t="s">
        <v>51</v>
      </c>
      <c r="H110" s="94"/>
      <c r="I110" s="94"/>
      <c r="J110" s="94"/>
      <c r="K110" s="147"/>
      <c r="L110" s="95">
        <f>SUM(L107:L109)</f>
        <v>322</v>
      </c>
      <c r="M110" s="96">
        <v>0</v>
      </c>
      <c r="N110" s="96">
        <v>0</v>
      </c>
      <c r="O110" s="293"/>
      <c r="P110" s="275"/>
      <c r="Q110" s="275"/>
      <c r="R110" s="370"/>
      <c r="S110" s="275"/>
      <c r="T110" s="459"/>
    </row>
    <row r="111" spans="1:23" s="17" customFormat="1" ht="21" customHeight="1" x14ac:dyDescent="0.15">
      <c r="A111" s="324"/>
      <c r="B111" s="238"/>
      <c r="C111" s="304" t="s">
        <v>154</v>
      </c>
      <c r="D111" s="258" t="s">
        <v>413</v>
      </c>
      <c r="E111" s="259"/>
      <c r="F111" s="260"/>
      <c r="G111" s="304" t="s">
        <v>413</v>
      </c>
      <c r="H111" s="304" t="s">
        <v>413</v>
      </c>
      <c r="I111" s="295" t="s">
        <v>155</v>
      </c>
      <c r="J111" s="58" t="s">
        <v>156</v>
      </c>
      <c r="K111" s="164">
        <v>84.973100000000002</v>
      </c>
      <c r="L111" s="45">
        <v>262</v>
      </c>
      <c r="M111" s="77">
        <v>0</v>
      </c>
      <c r="N111" s="77">
        <v>0</v>
      </c>
      <c r="O111" s="291"/>
      <c r="P111" s="294" t="s">
        <v>157</v>
      </c>
      <c r="Q111" s="294" t="s">
        <v>158</v>
      </c>
      <c r="R111" s="368" t="s">
        <v>27</v>
      </c>
      <c r="S111" s="273" t="s">
        <v>232</v>
      </c>
      <c r="T111" s="457" t="s">
        <v>204</v>
      </c>
    </row>
    <row r="112" spans="1:23" s="17" customFormat="1" ht="21" customHeight="1" x14ac:dyDescent="0.15">
      <c r="A112" s="324"/>
      <c r="B112" s="238"/>
      <c r="C112" s="305"/>
      <c r="D112" s="261"/>
      <c r="E112" s="262"/>
      <c r="F112" s="263"/>
      <c r="G112" s="306"/>
      <c r="H112" s="306"/>
      <c r="I112" s="297"/>
      <c r="J112" s="68" t="s">
        <v>185</v>
      </c>
      <c r="K112" s="164">
        <v>59.981900000000003</v>
      </c>
      <c r="L112" s="45">
        <v>96</v>
      </c>
      <c r="M112" s="77">
        <v>0</v>
      </c>
      <c r="N112" s="77">
        <v>0</v>
      </c>
      <c r="O112" s="292"/>
      <c r="P112" s="274"/>
      <c r="Q112" s="274"/>
      <c r="R112" s="369"/>
      <c r="S112" s="274"/>
      <c r="T112" s="458"/>
    </row>
    <row r="113" spans="1:21" s="17" customFormat="1" ht="21" customHeight="1" x14ac:dyDescent="0.15">
      <c r="A113" s="324"/>
      <c r="B113" s="238"/>
      <c r="C113" s="306"/>
      <c r="D113" s="264"/>
      <c r="E113" s="265"/>
      <c r="F113" s="266"/>
      <c r="G113" s="93" t="s">
        <v>159</v>
      </c>
      <c r="H113" s="94"/>
      <c r="I113" s="94"/>
      <c r="J113" s="94"/>
      <c r="K113" s="147"/>
      <c r="L113" s="95">
        <f>SUM(L111:L112)</f>
        <v>358</v>
      </c>
      <c r="M113" s="96">
        <v>0</v>
      </c>
      <c r="N113" s="96">
        <v>0</v>
      </c>
      <c r="O113" s="307"/>
      <c r="P113" s="303"/>
      <c r="Q113" s="303"/>
      <c r="R113" s="370"/>
      <c r="S113" s="275"/>
      <c r="T113" s="459"/>
    </row>
    <row r="114" spans="1:21" s="17" customFormat="1" ht="21" customHeight="1" x14ac:dyDescent="0.15">
      <c r="A114" s="324"/>
      <c r="B114" s="326" t="s">
        <v>160</v>
      </c>
      <c r="C114" s="383"/>
      <c r="D114" s="383"/>
      <c r="E114" s="383"/>
      <c r="F114" s="383"/>
      <c r="G114" s="383"/>
      <c r="H114" s="383"/>
      <c r="I114" s="383"/>
      <c r="J114" s="383"/>
      <c r="K114" s="384"/>
      <c r="L114" s="115">
        <f>SUM(L110,L113)</f>
        <v>680</v>
      </c>
      <c r="M114" s="117">
        <v>0</v>
      </c>
      <c r="N114" s="117">
        <v>0</v>
      </c>
      <c r="O114" s="118"/>
      <c r="P114" s="119"/>
      <c r="Q114" s="119"/>
      <c r="R114" s="120"/>
      <c r="S114" s="119"/>
      <c r="T114" s="121"/>
    </row>
    <row r="115" spans="1:21" s="10" customFormat="1" ht="21" customHeight="1" x14ac:dyDescent="0.15">
      <c r="A115" s="324"/>
      <c r="B115" s="475" t="s">
        <v>339</v>
      </c>
      <c r="C115" s="250" t="s">
        <v>340</v>
      </c>
      <c r="D115" s="477" t="s">
        <v>413</v>
      </c>
      <c r="E115" s="478"/>
      <c r="F115" s="479"/>
      <c r="G115" s="250" t="s">
        <v>413</v>
      </c>
      <c r="H115" s="250" t="s">
        <v>413</v>
      </c>
      <c r="I115" s="475" t="s">
        <v>24</v>
      </c>
      <c r="J115" s="475" t="s">
        <v>39</v>
      </c>
      <c r="K115" s="203">
        <v>77.44</v>
      </c>
      <c r="L115" s="204">
        <v>13</v>
      </c>
      <c r="M115" s="76">
        <v>9</v>
      </c>
      <c r="N115" s="76">
        <v>9</v>
      </c>
      <c r="O115" s="389" t="s">
        <v>341</v>
      </c>
      <c r="P115" s="243" t="s">
        <v>342</v>
      </c>
      <c r="Q115" s="243" t="s">
        <v>343</v>
      </c>
      <c r="R115" s="460" t="s">
        <v>45</v>
      </c>
      <c r="S115" s="463" t="s">
        <v>289</v>
      </c>
      <c r="T115" s="466" t="s">
        <v>24</v>
      </c>
      <c r="U115" s="194"/>
    </row>
    <row r="116" spans="1:21" s="10" customFormat="1" ht="21" customHeight="1" x14ac:dyDescent="0.15">
      <c r="A116" s="324"/>
      <c r="B116" s="476"/>
      <c r="C116" s="363"/>
      <c r="D116" s="480"/>
      <c r="E116" s="481"/>
      <c r="F116" s="482"/>
      <c r="G116" s="363"/>
      <c r="H116" s="363"/>
      <c r="I116" s="476"/>
      <c r="J116" s="476"/>
      <c r="K116" s="203">
        <v>84.7</v>
      </c>
      <c r="L116" s="204">
        <v>41</v>
      </c>
      <c r="M116" s="76">
        <v>13</v>
      </c>
      <c r="N116" s="76">
        <v>13</v>
      </c>
      <c r="O116" s="396"/>
      <c r="P116" s="388"/>
      <c r="Q116" s="388"/>
      <c r="R116" s="461"/>
      <c r="S116" s="464"/>
      <c r="T116" s="467"/>
      <c r="U116" s="194"/>
    </row>
    <row r="117" spans="1:21" s="17" customFormat="1" ht="21" customHeight="1" x14ac:dyDescent="0.15">
      <c r="A117" s="324"/>
      <c r="B117" s="486"/>
      <c r="C117" s="251"/>
      <c r="D117" s="483"/>
      <c r="E117" s="484"/>
      <c r="F117" s="485"/>
      <c r="G117" s="98" t="s">
        <v>23</v>
      </c>
      <c r="H117" s="99"/>
      <c r="I117" s="99"/>
      <c r="J117" s="99"/>
      <c r="K117" s="149"/>
      <c r="L117" s="87">
        <f>SUM(L115:L116)</f>
        <v>54</v>
      </c>
      <c r="M117" s="187">
        <v>22</v>
      </c>
      <c r="N117" s="187">
        <v>22</v>
      </c>
      <c r="O117" s="390"/>
      <c r="P117" s="244"/>
      <c r="Q117" s="244"/>
      <c r="R117" s="462"/>
      <c r="S117" s="465"/>
      <c r="T117" s="468"/>
      <c r="U117" s="20"/>
    </row>
    <row r="118" spans="1:21" s="17" customFormat="1" ht="21" customHeight="1" x14ac:dyDescent="0.15">
      <c r="A118" s="324"/>
      <c r="B118" s="326" t="s">
        <v>29</v>
      </c>
      <c r="C118" s="327"/>
      <c r="D118" s="327"/>
      <c r="E118" s="327"/>
      <c r="F118" s="327"/>
      <c r="G118" s="327"/>
      <c r="H118" s="327"/>
      <c r="I118" s="327"/>
      <c r="J118" s="327"/>
      <c r="K118" s="328"/>
      <c r="L118" s="109">
        <f>L117</f>
        <v>54</v>
      </c>
      <c r="M118" s="110">
        <v>22</v>
      </c>
      <c r="N118" s="110">
        <v>22</v>
      </c>
      <c r="O118" s="133"/>
      <c r="P118" s="119"/>
      <c r="Q118" s="119"/>
      <c r="R118" s="120"/>
      <c r="S118" s="119"/>
      <c r="T118" s="121"/>
    </row>
    <row r="119" spans="1:21" s="17" customFormat="1" ht="21" customHeight="1" x14ac:dyDescent="0.15">
      <c r="A119" s="324"/>
      <c r="B119" s="237" t="s">
        <v>32</v>
      </c>
      <c r="C119" s="298" t="s">
        <v>33</v>
      </c>
      <c r="D119" s="344" t="s">
        <v>414</v>
      </c>
      <c r="E119" s="345"/>
      <c r="F119" s="346"/>
      <c r="G119" s="298" t="s">
        <v>413</v>
      </c>
      <c r="H119" s="298" t="s">
        <v>413</v>
      </c>
      <c r="I119" s="237" t="s">
        <v>34</v>
      </c>
      <c r="J119" s="237" t="s">
        <v>35</v>
      </c>
      <c r="K119" s="157">
        <v>84.5</v>
      </c>
      <c r="L119" s="44">
        <v>15</v>
      </c>
      <c r="M119" s="80">
        <v>0</v>
      </c>
      <c r="N119" s="80">
        <v>0</v>
      </c>
      <c r="O119" s="317" t="s">
        <v>284</v>
      </c>
      <c r="P119" s="231" t="s">
        <v>91</v>
      </c>
      <c r="Q119" s="231" t="s">
        <v>92</v>
      </c>
      <c r="R119" s="314" t="s">
        <v>45</v>
      </c>
      <c r="S119" s="276" t="s">
        <v>230</v>
      </c>
      <c r="T119" s="374" t="s">
        <v>202</v>
      </c>
      <c r="U119" s="20"/>
    </row>
    <row r="120" spans="1:21" s="17" customFormat="1" ht="21" customHeight="1" x14ac:dyDescent="0.15">
      <c r="A120" s="324"/>
      <c r="B120" s="238"/>
      <c r="C120" s="299"/>
      <c r="D120" s="347"/>
      <c r="E120" s="348"/>
      <c r="F120" s="349"/>
      <c r="G120" s="299"/>
      <c r="H120" s="299"/>
      <c r="I120" s="238"/>
      <c r="J120" s="238"/>
      <c r="K120" s="157">
        <v>59.3</v>
      </c>
      <c r="L120" s="44">
        <v>60</v>
      </c>
      <c r="M120" s="80">
        <v>0</v>
      </c>
      <c r="N120" s="80">
        <v>0</v>
      </c>
      <c r="O120" s="318"/>
      <c r="P120" s="232"/>
      <c r="Q120" s="232"/>
      <c r="R120" s="315"/>
      <c r="S120" s="277"/>
      <c r="T120" s="375"/>
      <c r="U120" s="20"/>
    </row>
    <row r="121" spans="1:21" s="17" customFormat="1" ht="21" customHeight="1" x14ac:dyDescent="0.15">
      <c r="A121" s="324"/>
      <c r="B121" s="238"/>
      <c r="C121" s="299"/>
      <c r="D121" s="347"/>
      <c r="E121" s="348"/>
      <c r="F121" s="349"/>
      <c r="G121" s="300"/>
      <c r="H121" s="300"/>
      <c r="I121" s="239"/>
      <c r="J121" s="239"/>
      <c r="K121" s="157">
        <v>49.4</v>
      </c>
      <c r="L121" s="44">
        <v>30</v>
      </c>
      <c r="M121" s="80">
        <v>18</v>
      </c>
      <c r="N121" s="80">
        <v>18</v>
      </c>
      <c r="O121" s="318"/>
      <c r="P121" s="232"/>
      <c r="Q121" s="232"/>
      <c r="R121" s="315"/>
      <c r="S121" s="277"/>
      <c r="T121" s="375"/>
      <c r="U121" s="20"/>
    </row>
    <row r="122" spans="1:21" s="17" customFormat="1" ht="21" customHeight="1" x14ac:dyDescent="0.15">
      <c r="A122" s="324"/>
      <c r="B122" s="239"/>
      <c r="C122" s="300"/>
      <c r="D122" s="350"/>
      <c r="E122" s="351"/>
      <c r="F122" s="352"/>
      <c r="G122" s="98" t="s">
        <v>36</v>
      </c>
      <c r="H122" s="99"/>
      <c r="I122" s="99"/>
      <c r="J122" s="99"/>
      <c r="K122" s="149"/>
      <c r="L122" s="87">
        <f>SUM(L119:L121)</f>
        <v>105</v>
      </c>
      <c r="M122" s="96">
        <v>18</v>
      </c>
      <c r="N122" s="96">
        <v>18</v>
      </c>
      <c r="O122" s="319"/>
      <c r="P122" s="233"/>
      <c r="Q122" s="233"/>
      <c r="R122" s="316"/>
      <c r="S122" s="278"/>
      <c r="T122" s="376"/>
      <c r="U122" s="20"/>
    </row>
    <row r="123" spans="1:21" s="17" customFormat="1" ht="21" customHeight="1" x14ac:dyDescent="0.15">
      <c r="A123" s="324"/>
      <c r="B123" s="326" t="s">
        <v>29</v>
      </c>
      <c r="C123" s="327"/>
      <c r="D123" s="327"/>
      <c r="E123" s="327"/>
      <c r="F123" s="327"/>
      <c r="G123" s="327"/>
      <c r="H123" s="327"/>
      <c r="I123" s="327"/>
      <c r="J123" s="327"/>
      <c r="K123" s="328"/>
      <c r="L123" s="109">
        <f>L122</f>
        <v>105</v>
      </c>
      <c r="M123" s="110">
        <v>18</v>
      </c>
      <c r="N123" s="110">
        <v>18</v>
      </c>
      <c r="O123" s="133"/>
      <c r="P123" s="119"/>
      <c r="Q123" s="119"/>
      <c r="R123" s="120"/>
      <c r="S123" s="119"/>
      <c r="T123" s="121"/>
    </row>
    <row r="124" spans="1:21" s="17" customFormat="1" ht="21" customHeight="1" x14ac:dyDescent="0.15">
      <c r="A124" s="324"/>
      <c r="B124" s="414" t="s">
        <v>118</v>
      </c>
      <c r="C124" s="414" t="s">
        <v>119</v>
      </c>
      <c r="D124" s="456" t="s">
        <v>413</v>
      </c>
      <c r="E124" s="414"/>
      <c r="F124" s="414"/>
      <c r="G124" s="414" t="s">
        <v>416</v>
      </c>
      <c r="H124" s="450" t="s">
        <v>413</v>
      </c>
      <c r="I124" s="414" t="s">
        <v>56</v>
      </c>
      <c r="J124" s="414" t="s">
        <v>57</v>
      </c>
      <c r="K124" s="163">
        <v>59.993699999999997</v>
      </c>
      <c r="L124" s="69">
        <v>115</v>
      </c>
      <c r="M124" s="82">
        <v>0</v>
      </c>
      <c r="N124" s="82">
        <v>0</v>
      </c>
      <c r="O124" s="469" t="s">
        <v>285</v>
      </c>
      <c r="P124" s="414" t="s">
        <v>120</v>
      </c>
      <c r="Q124" s="414" t="s">
        <v>121</v>
      </c>
      <c r="R124" s="471" t="s">
        <v>122</v>
      </c>
      <c r="S124" s="414" t="s">
        <v>239</v>
      </c>
      <c r="T124" s="367" t="s">
        <v>202</v>
      </c>
    </row>
    <row r="125" spans="1:21" s="17" customFormat="1" ht="21" customHeight="1" x14ac:dyDescent="0.15">
      <c r="A125" s="324"/>
      <c r="B125" s="414"/>
      <c r="C125" s="414"/>
      <c r="D125" s="414"/>
      <c r="E125" s="414"/>
      <c r="F125" s="414"/>
      <c r="G125" s="414"/>
      <c r="H125" s="451"/>
      <c r="I125" s="414"/>
      <c r="J125" s="414"/>
      <c r="K125" s="163">
        <v>81.854600000000005</v>
      </c>
      <c r="L125" s="69">
        <v>150</v>
      </c>
      <c r="M125" s="82">
        <v>0</v>
      </c>
      <c r="N125" s="82">
        <v>0</v>
      </c>
      <c r="O125" s="470"/>
      <c r="P125" s="414"/>
      <c r="Q125" s="414"/>
      <c r="R125" s="471"/>
      <c r="S125" s="414"/>
      <c r="T125" s="367"/>
    </row>
    <row r="126" spans="1:21" s="17" customFormat="1" ht="21" customHeight="1" x14ac:dyDescent="0.15">
      <c r="A126" s="324"/>
      <c r="B126" s="414"/>
      <c r="C126" s="414"/>
      <c r="D126" s="414"/>
      <c r="E126" s="414"/>
      <c r="F126" s="414"/>
      <c r="G126" s="414"/>
      <c r="H126" s="451"/>
      <c r="I126" s="414"/>
      <c r="J126" s="414"/>
      <c r="K126" s="163">
        <v>84.998500000000007</v>
      </c>
      <c r="L126" s="69">
        <v>287</v>
      </c>
      <c r="M126" s="82">
        <v>0</v>
      </c>
      <c r="N126" s="82">
        <v>0</v>
      </c>
      <c r="O126" s="470"/>
      <c r="P126" s="414"/>
      <c r="Q126" s="414"/>
      <c r="R126" s="471"/>
      <c r="S126" s="414"/>
      <c r="T126" s="367"/>
    </row>
    <row r="127" spans="1:21" s="17" customFormat="1" ht="21" customHeight="1" x14ac:dyDescent="0.15">
      <c r="A127" s="324"/>
      <c r="B127" s="414"/>
      <c r="C127" s="414"/>
      <c r="D127" s="414"/>
      <c r="E127" s="414"/>
      <c r="F127" s="414"/>
      <c r="G127" s="414"/>
      <c r="H127" s="452"/>
      <c r="I127" s="414"/>
      <c r="J127" s="414"/>
      <c r="K127" s="163">
        <v>115.4174</v>
      </c>
      <c r="L127" s="69">
        <v>60</v>
      </c>
      <c r="M127" s="82">
        <v>0</v>
      </c>
      <c r="N127" s="82">
        <v>0</v>
      </c>
      <c r="O127" s="470"/>
      <c r="P127" s="414"/>
      <c r="Q127" s="414"/>
      <c r="R127" s="471"/>
      <c r="S127" s="414"/>
      <c r="T127" s="367"/>
    </row>
    <row r="128" spans="1:21" s="17" customFormat="1" ht="21" customHeight="1" x14ac:dyDescent="0.15">
      <c r="A128" s="324"/>
      <c r="B128" s="414"/>
      <c r="C128" s="414"/>
      <c r="D128" s="414"/>
      <c r="E128" s="414"/>
      <c r="F128" s="414"/>
      <c r="G128" s="101" t="s">
        <v>51</v>
      </c>
      <c r="H128" s="101"/>
      <c r="I128" s="101"/>
      <c r="J128" s="101"/>
      <c r="K128" s="151"/>
      <c r="L128" s="102">
        <v>612</v>
      </c>
      <c r="M128" s="189">
        <v>0</v>
      </c>
      <c r="N128" s="189">
        <v>0</v>
      </c>
      <c r="O128" s="470"/>
      <c r="P128" s="414"/>
      <c r="Q128" s="414"/>
      <c r="R128" s="471"/>
      <c r="S128" s="414"/>
      <c r="T128" s="367"/>
    </row>
    <row r="129" spans="1:21" s="17" customFormat="1" ht="21" customHeight="1" x14ac:dyDescent="0.15">
      <c r="A129" s="324"/>
      <c r="B129" s="426" t="s">
        <v>123</v>
      </c>
      <c r="C129" s="426"/>
      <c r="D129" s="426"/>
      <c r="E129" s="426"/>
      <c r="F129" s="426"/>
      <c r="G129" s="426"/>
      <c r="H129" s="426"/>
      <c r="I129" s="426"/>
      <c r="J129" s="426"/>
      <c r="K129" s="426"/>
      <c r="L129" s="109">
        <f>L128</f>
        <v>612</v>
      </c>
      <c r="M129" s="110">
        <v>0</v>
      </c>
      <c r="N129" s="110">
        <v>0</v>
      </c>
      <c r="O129" s="133"/>
      <c r="P129" s="119"/>
      <c r="Q129" s="119"/>
      <c r="R129" s="120"/>
      <c r="S129" s="119"/>
      <c r="T129" s="121"/>
    </row>
    <row r="130" spans="1:21" s="18" customFormat="1" ht="21" customHeight="1" x14ac:dyDescent="0.15">
      <c r="A130" s="324"/>
      <c r="B130" s="444" t="s">
        <v>67</v>
      </c>
      <c r="C130" s="332" t="s">
        <v>68</v>
      </c>
      <c r="D130" s="344" t="s">
        <v>414</v>
      </c>
      <c r="E130" s="345"/>
      <c r="F130" s="346"/>
      <c r="G130" s="298" t="s">
        <v>413</v>
      </c>
      <c r="H130" s="298" t="s">
        <v>413</v>
      </c>
      <c r="I130" s="237" t="s">
        <v>62</v>
      </c>
      <c r="J130" s="237" t="s">
        <v>63</v>
      </c>
      <c r="K130" s="157">
        <v>61.92</v>
      </c>
      <c r="L130" s="44">
        <v>188</v>
      </c>
      <c r="M130" s="76">
        <v>12</v>
      </c>
      <c r="N130" s="76">
        <v>6</v>
      </c>
      <c r="O130" s="317" t="s">
        <v>317</v>
      </c>
      <c r="P130" s="231" t="s">
        <v>151</v>
      </c>
      <c r="Q130" s="231" t="s">
        <v>113</v>
      </c>
      <c r="R130" s="314" t="s">
        <v>45</v>
      </c>
      <c r="S130" s="276" t="s">
        <v>230</v>
      </c>
      <c r="T130" s="374" t="s">
        <v>203</v>
      </c>
    </row>
    <row r="131" spans="1:21" s="19" customFormat="1" ht="21" customHeight="1" x14ac:dyDescent="0.15">
      <c r="A131" s="324"/>
      <c r="B131" s="445"/>
      <c r="C131" s="333"/>
      <c r="D131" s="347"/>
      <c r="E131" s="348"/>
      <c r="F131" s="349"/>
      <c r="G131" s="299"/>
      <c r="H131" s="299"/>
      <c r="I131" s="238"/>
      <c r="J131" s="238"/>
      <c r="K131" s="157">
        <v>82.95</v>
      </c>
      <c r="L131" s="44">
        <v>154</v>
      </c>
      <c r="M131" s="76">
        <v>0</v>
      </c>
      <c r="N131" s="76">
        <v>0</v>
      </c>
      <c r="O131" s="318"/>
      <c r="P131" s="232"/>
      <c r="Q131" s="232"/>
      <c r="R131" s="315"/>
      <c r="S131" s="277"/>
      <c r="T131" s="375"/>
    </row>
    <row r="132" spans="1:21" s="19" customFormat="1" ht="21" customHeight="1" x14ac:dyDescent="0.15">
      <c r="A132" s="324"/>
      <c r="B132" s="445"/>
      <c r="C132" s="333"/>
      <c r="D132" s="347"/>
      <c r="E132" s="348"/>
      <c r="F132" s="349"/>
      <c r="G132" s="300"/>
      <c r="H132" s="300"/>
      <c r="I132" s="239"/>
      <c r="J132" s="239"/>
      <c r="K132" s="157">
        <v>118.64</v>
      </c>
      <c r="L132" s="44">
        <v>32</v>
      </c>
      <c r="M132" s="76">
        <v>0</v>
      </c>
      <c r="N132" s="76">
        <v>0</v>
      </c>
      <c r="O132" s="318"/>
      <c r="P132" s="232"/>
      <c r="Q132" s="232"/>
      <c r="R132" s="315"/>
      <c r="S132" s="277"/>
      <c r="T132" s="375"/>
    </row>
    <row r="133" spans="1:21" s="18" customFormat="1" ht="21" customHeight="1" x14ac:dyDescent="0.15">
      <c r="A133" s="324"/>
      <c r="B133" s="446"/>
      <c r="C133" s="334"/>
      <c r="D133" s="350"/>
      <c r="E133" s="351"/>
      <c r="F133" s="352"/>
      <c r="G133" s="98" t="s">
        <v>66</v>
      </c>
      <c r="H133" s="99"/>
      <c r="I133" s="99"/>
      <c r="J133" s="99"/>
      <c r="K133" s="149"/>
      <c r="L133" s="87">
        <f>SUM(L130:L132)</f>
        <v>374</v>
      </c>
      <c r="M133" s="96">
        <v>12</v>
      </c>
      <c r="N133" s="96">
        <v>6</v>
      </c>
      <c r="O133" s="319"/>
      <c r="P133" s="233"/>
      <c r="Q133" s="233"/>
      <c r="R133" s="316"/>
      <c r="S133" s="278"/>
      <c r="T133" s="376"/>
    </row>
    <row r="134" spans="1:21" s="18" customFormat="1" ht="21" customHeight="1" x14ac:dyDescent="0.15">
      <c r="A134" s="324"/>
      <c r="B134" s="326" t="s">
        <v>29</v>
      </c>
      <c r="C134" s="327"/>
      <c r="D134" s="327"/>
      <c r="E134" s="327"/>
      <c r="F134" s="327"/>
      <c r="G134" s="327"/>
      <c r="H134" s="327"/>
      <c r="I134" s="327"/>
      <c r="J134" s="327"/>
      <c r="K134" s="328"/>
      <c r="L134" s="122">
        <f>L133</f>
        <v>374</v>
      </c>
      <c r="M134" s="123">
        <v>12</v>
      </c>
      <c r="N134" s="123">
        <v>6</v>
      </c>
      <c r="O134" s="124"/>
      <c r="P134" s="125"/>
      <c r="Q134" s="125"/>
      <c r="R134" s="126"/>
      <c r="S134" s="125"/>
      <c r="T134" s="127"/>
    </row>
    <row r="135" spans="1:21" s="17" customFormat="1" ht="20.25" customHeight="1" x14ac:dyDescent="0.15">
      <c r="A135" s="324"/>
      <c r="B135" s="237" t="s">
        <v>73</v>
      </c>
      <c r="C135" s="298" t="s">
        <v>69</v>
      </c>
      <c r="D135" s="453" t="s">
        <v>413</v>
      </c>
      <c r="E135" s="454"/>
      <c r="F135" s="455"/>
      <c r="G135" s="35" t="s">
        <v>414</v>
      </c>
      <c r="H135" s="35" t="s">
        <v>415</v>
      </c>
      <c r="I135" s="34" t="s">
        <v>62</v>
      </c>
      <c r="J135" s="34" t="s">
        <v>63</v>
      </c>
      <c r="K135" s="157">
        <v>84.97</v>
      </c>
      <c r="L135" s="44">
        <v>81</v>
      </c>
      <c r="M135" s="80">
        <v>26</v>
      </c>
      <c r="N135" s="80">
        <v>23</v>
      </c>
      <c r="O135" s="317"/>
      <c r="P135" s="231" t="s">
        <v>98</v>
      </c>
      <c r="Q135" s="231" t="s">
        <v>70</v>
      </c>
      <c r="R135" s="240" t="s">
        <v>27</v>
      </c>
      <c r="S135" s="231" t="s">
        <v>230</v>
      </c>
      <c r="T135" s="234" t="s">
        <v>202</v>
      </c>
    </row>
    <row r="136" spans="1:21" s="17" customFormat="1" ht="20.25" customHeight="1" x14ac:dyDescent="0.15">
      <c r="A136" s="324"/>
      <c r="B136" s="238"/>
      <c r="C136" s="299"/>
      <c r="D136" s="267" t="s">
        <v>413</v>
      </c>
      <c r="E136" s="268"/>
      <c r="F136" s="269"/>
      <c r="G136" s="35" t="s">
        <v>414</v>
      </c>
      <c r="H136" s="35" t="s">
        <v>415</v>
      </c>
      <c r="I136" s="34" t="s">
        <v>62</v>
      </c>
      <c r="J136" s="34" t="s">
        <v>63</v>
      </c>
      <c r="K136" s="157">
        <v>84.97</v>
      </c>
      <c r="L136" s="44">
        <v>94</v>
      </c>
      <c r="M136" s="80">
        <v>3</v>
      </c>
      <c r="N136" s="80">
        <v>3</v>
      </c>
      <c r="O136" s="318"/>
      <c r="P136" s="232"/>
      <c r="Q136" s="232"/>
      <c r="R136" s="241"/>
      <c r="S136" s="232"/>
      <c r="T136" s="235"/>
    </row>
    <row r="137" spans="1:21" s="17" customFormat="1" ht="21" customHeight="1" x14ac:dyDescent="0.15">
      <c r="A137" s="324"/>
      <c r="B137" s="238"/>
      <c r="C137" s="300"/>
      <c r="D137" s="270"/>
      <c r="E137" s="271"/>
      <c r="F137" s="272"/>
      <c r="G137" s="380" t="s">
        <v>66</v>
      </c>
      <c r="H137" s="381"/>
      <c r="I137" s="381"/>
      <c r="J137" s="381"/>
      <c r="K137" s="382"/>
      <c r="L137" s="87">
        <f>SUM(L135:L136)</f>
        <v>175</v>
      </c>
      <c r="M137" s="96">
        <v>29</v>
      </c>
      <c r="N137" s="96">
        <v>26</v>
      </c>
      <c r="O137" s="319"/>
      <c r="P137" s="233"/>
      <c r="Q137" s="233"/>
      <c r="R137" s="242"/>
      <c r="S137" s="233"/>
      <c r="T137" s="236"/>
    </row>
    <row r="138" spans="1:21" s="17" customFormat="1" ht="21" customHeight="1" x14ac:dyDescent="0.15">
      <c r="A138" s="324"/>
      <c r="B138" s="238"/>
      <c r="C138" s="298" t="s">
        <v>71</v>
      </c>
      <c r="D138" s="344" t="s">
        <v>414</v>
      </c>
      <c r="E138" s="345"/>
      <c r="F138" s="346"/>
      <c r="G138" s="298" t="s">
        <v>413</v>
      </c>
      <c r="H138" s="298" t="s">
        <v>413</v>
      </c>
      <c r="I138" s="298" t="s">
        <v>62</v>
      </c>
      <c r="J138" s="298" t="s">
        <v>63</v>
      </c>
      <c r="K138" s="162">
        <v>84.986800000000002</v>
      </c>
      <c r="L138" s="44">
        <v>84</v>
      </c>
      <c r="M138" s="80">
        <v>20</v>
      </c>
      <c r="N138" s="80">
        <v>20</v>
      </c>
      <c r="O138" s="317"/>
      <c r="P138" s="231" t="s">
        <v>99</v>
      </c>
      <c r="Q138" s="231" t="s">
        <v>72</v>
      </c>
      <c r="R138" s="240" t="s">
        <v>27</v>
      </c>
      <c r="S138" s="231" t="s">
        <v>230</v>
      </c>
      <c r="T138" s="234" t="s">
        <v>203</v>
      </c>
    </row>
    <row r="139" spans="1:21" s="17" customFormat="1" ht="21" customHeight="1" x14ac:dyDescent="0.15">
      <c r="A139" s="324"/>
      <c r="B139" s="238"/>
      <c r="C139" s="299"/>
      <c r="D139" s="347"/>
      <c r="E139" s="348"/>
      <c r="F139" s="349"/>
      <c r="G139" s="299"/>
      <c r="H139" s="299"/>
      <c r="I139" s="299"/>
      <c r="J139" s="299"/>
      <c r="K139" s="162">
        <v>84.995000000000005</v>
      </c>
      <c r="L139" s="44">
        <v>91</v>
      </c>
      <c r="M139" s="80">
        <v>15</v>
      </c>
      <c r="N139" s="80">
        <v>15</v>
      </c>
      <c r="O139" s="318"/>
      <c r="P139" s="232"/>
      <c r="Q139" s="232"/>
      <c r="R139" s="241"/>
      <c r="S139" s="232"/>
      <c r="T139" s="235"/>
      <c r="U139" s="18"/>
    </row>
    <row r="140" spans="1:21" s="17" customFormat="1" ht="21" customHeight="1" x14ac:dyDescent="0.15">
      <c r="A140" s="324"/>
      <c r="B140" s="238"/>
      <c r="C140" s="299"/>
      <c r="D140" s="347"/>
      <c r="E140" s="348"/>
      <c r="F140" s="349"/>
      <c r="G140" s="300"/>
      <c r="H140" s="300"/>
      <c r="I140" s="300"/>
      <c r="J140" s="300"/>
      <c r="K140" s="162">
        <v>109.3764</v>
      </c>
      <c r="L140" s="44">
        <v>19</v>
      </c>
      <c r="M140" s="80">
        <v>0</v>
      </c>
      <c r="N140" s="80">
        <v>0</v>
      </c>
      <c r="O140" s="318"/>
      <c r="P140" s="232"/>
      <c r="Q140" s="232"/>
      <c r="R140" s="241"/>
      <c r="S140" s="232"/>
      <c r="T140" s="235"/>
    </row>
    <row r="141" spans="1:21" s="17" customFormat="1" ht="21" customHeight="1" x14ac:dyDescent="0.15">
      <c r="A141" s="324"/>
      <c r="B141" s="239"/>
      <c r="C141" s="300"/>
      <c r="D141" s="350"/>
      <c r="E141" s="351"/>
      <c r="F141" s="352"/>
      <c r="G141" s="380" t="s">
        <v>66</v>
      </c>
      <c r="H141" s="381"/>
      <c r="I141" s="381"/>
      <c r="J141" s="381"/>
      <c r="K141" s="382"/>
      <c r="L141" s="87">
        <f>SUM(L138:L140)</f>
        <v>194</v>
      </c>
      <c r="M141" s="96">
        <v>35</v>
      </c>
      <c r="N141" s="96">
        <v>35</v>
      </c>
      <c r="O141" s="319"/>
      <c r="P141" s="233"/>
      <c r="Q141" s="233"/>
      <c r="R141" s="242"/>
      <c r="S141" s="233"/>
      <c r="T141" s="236"/>
    </row>
    <row r="142" spans="1:21" s="17" customFormat="1" ht="21" customHeight="1" x14ac:dyDescent="0.15">
      <c r="A142" s="324"/>
      <c r="B142" s="447" t="s">
        <v>58</v>
      </c>
      <c r="C142" s="448"/>
      <c r="D142" s="448"/>
      <c r="E142" s="448"/>
      <c r="F142" s="448"/>
      <c r="G142" s="448"/>
      <c r="H142" s="448"/>
      <c r="I142" s="448"/>
      <c r="J142" s="448"/>
      <c r="K142" s="449"/>
      <c r="L142" s="109">
        <f>L137+L141</f>
        <v>369</v>
      </c>
      <c r="M142" s="110">
        <v>64</v>
      </c>
      <c r="N142" s="110">
        <v>61</v>
      </c>
      <c r="O142" s="134"/>
      <c r="P142" s="135"/>
      <c r="Q142" s="135"/>
      <c r="R142" s="136"/>
      <c r="S142" s="135"/>
      <c r="T142" s="137"/>
    </row>
    <row r="143" spans="1:21" s="18" customFormat="1" ht="21" customHeight="1" x14ac:dyDescent="0.15">
      <c r="A143" s="324"/>
      <c r="B143" s="444" t="s">
        <v>60</v>
      </c>
      <c r="C143" s="332" t="s">
        <v>61</v>
      </c>
      <c r="D143" s="417" t="s">
        <v>413</v>
      </c>
      <c r="E143" s="418"/>
      <c r="F143" s="419"/>
      <c r="G143" s="298" t="s">
        <v>416</v>
      </c>
      <c r="H143" s="298" t="s">
        <v>413</v>
      </c>
      <c r="I143" s="237" t="s">
        <v>62</v>
      </c>
      <c r="J143" s="237" t="s">
        <v>63</v>
      </c>
      <c r="K143" s="157">
        <v>75</v>
      </c>
      <c r="L143" s="44">
        <v>58</v>
      </c>
      <c r="M143" s="80">
        <v>3</v>
      </c>
      <c r="N143" s="80">
        <v>3</v>
      </c>
      <c r="O143" s="317" t="s">
        <v>357</v>
      </c>
      <c r="P143" s="231" t="s">
        <v>97</v>
      </c>
      <c r="Q143" s="231" t="s">
        <v>64</v>
      </c>
      <c r="R143" s="314" t="s">
        <v>27</v>
      </c>
      <c r="S143" s="276" t="s">
        <v>230</v>
      </c>
      <c r="T143" s="374" t="s">
        <v>203</v>
      </c>
    </row>
    <row r="144" spans="1:21" s="19" customFormat="1" ht="21" customHeight="1" x14ac:dyDescent="0.15">
      <c r="A144" s="324"/>
      <c r="B144" s="445"/>
      <c r="C144" s="333"/>
      <c r="D144" s="420"/>
      <c r="E144" s="421"/>
      <c r="F144" s="422"/>
      <c r="G144" s="299"/>
      <c r="H144" s="299"/>
      <c r="I144" s="238"/>
      <c r="J144" s="238"/>
      <c r="K144" s="157" t="s">
        <v>223</v>
      </c>
      <c r="L144" s="44">
        <v>104</v>
      </c>
      <c r="M144" s="80">
        <v>0</v>
      </c>
      <c r="N144" s="80">
        <v>0</v>
      </c>
      <c r="O144" s="318"/>
      <c r="P144" s="232"/>
      <c r="Q144" s="232"/>
      <c r="R144" s="315"/>
      <c r="S144" s="277"/>
      <c r="T144" s="375"/>
    </row>
    <row r="145" spans="1:20" s="19" customFormat="1" ht="21" customHeight="1" x14ac:dyDescent="0.15">
      <c r="A145" s="324"/>
      <c r="B145" s="445"/>
      <c r="C145" s="333"/>
      <c r="D145" s="420"/>
      <c r="E145" s="421"/>
      <c r="F145" s="422"/>
      <c r="G145" s="299"/>
      <c r="H145" s="299"/>
      <c r="I145" s="238"/>
      <c r="J145" s="238"/>
      <c r="K145" s="157" t="s">
        <v>224</v>
      </c>
      <c r="L145" s="44">
        <v>57</v>
      </c>
      <c r="M145" s="80">
        <v>2</v>
      </c>
      <c r="N145" s="80">
        <v>2</v>
      </c>
      <c r="O145" s="318"/>
      <c r="P145" s="232"/>
      <c r="Q145" s="232"/>
      <c r="R145" s="315"/>
      <c r="S145" s="277"/>
      <c r="T145" s="375"/>
    </row>
    <row r="146" spans="1:20" s="19" customFormat="1" ht="21" customHeight="1" x14ac:dyDescent="0.15">
      <c r="A146" s="324"/>
      <c r="B146" s="445"/>
      <c r="C146" s="333"/>
      <c r="D146" s="420"/>
      <c r="E146" s="421"/>
      <c r="F146" s="422"/>
      <c r="G146" s="299"/>
      <c r="H146" s="299"/>
      <c r="I146" s="238"/>
      <c r="J146" s="238"/>
      <c r="K146" s="157">
        <v>101</v>
      </c>
      <c r="L146" s="44">
        <v>63</v>
      </c>
      <c r="M146" s="80">
        <v>9</v>
      </c>
      <c r="N146" s="80">
        <v>8</v>
      </c>
      <c r="O146" s="318"/>
      <c r="P146" s="232"/>
      <c r="Q146" s="232"/>
      <c r="R146" s="315"/>
      <c r="S146" s="277"/>
      <c r="T146" s="375"/>
    </row>
    <row r="147" spans="1:20" s="19" customFormat="1" ht="21" customHeight="1" x14ac:dyDescent="0.15">
      <c r="A147" s="324"/>
      <c r="B147" s="445"/>
      <c r="C147" s="333"/>
      <c r="D147" s="420"/>
      <c r="E147" s="421"/>
      <c r="F147" s="422"/>
      <c r="G147" s="300"/>
      <c r="H147" s="300"/>
      <c r="I147" s="239"/>
      <c r="J147" s="239"/>
      <c r="K147" s="157">
        <v>115</v>
      </c>
      <c r="L147" s="44">
        <v>41</v>
      </c>
      <c r="M147" s="80">
        <v>10</v>
      </c>
      <c r="N147" s="80">
        <v>10</v>
      </c>
      <c r="O147" s="318"/>
      <c r="P147" s="232"/>
      <c r="Q147" s="232"/>
      <c r="R147" s="315"/>
      <c r="S147" s="277"/>
      <c r="T147" s="375"/>
    </row>
    <row r="148" spans="1:20" s="18" customFormat="1" ht="21" customHeight="1" x14ac:dyDescent="0.15">
      <c r="A148" s="324"/>
      <c r="B148" s="445"/>
      <c r="C148" s="334"/>
      <c r="D148" s="423"/>
      <c r="E148" s="424"/>
      <c r="F148" s="425"/>
      <c r="G148" s="98" t="s">
        <v>66</v>
      </c>
      <c r="H148" s="98"/>
      <c r="I148" s="98"/>
      <c r="J148" s="98"/>
      <c r="K148" s="152"/>
      <c r="L148" s="87">
        <v>323</v>
      </c>
      <c r="M148" s="96">
        <v>24</v>
      </c>
      <c r="N148" s="96">
        <v>23</v>
      </c>
      <c r="O148" s="319"/>
      <c r="P148" s="233"/>
      <c r="Q148" s="233"/>
      <c r="R148" s="316"/>
      <c r="S148" s="278"/>
      <c r="T148" s="376"/>
    </row>
    <row r="149" spans="1:20" s="18" customFormat="1" ht="21" customHeight="1" x14ac:dyDescent="0.15">
      <c r="A149" s="324"/>
      <c r="B149" s="445"/>
      <c r="C149" s="304" t="s">
        <v>61</v>
      </c>
      <c r="D149" s="258" t="s">
        <v>413</v>
      </c>
      <c r="E149" s="259"/>
      <c r="F149" s="260"/>
      <c r="G149" s="66" t="s">
        <v>417</v>
      </c>
      <c r="H149" s="66" t="s">
        <v>417</v>
      </c>
      <c r="I149" s="65" t="s">
        <v>155</v>
      </c>
      <c r="J149" s="65" t="s">
        <v>156</v>
      </c>
      <c r="K149" s="157" t="s">
        <v>65</v>
      </c>
      <c r="L149" s="45">
        <v>60</v>
      </c>
      <c r="M149" s="77">
        <v>11</v>
      </c>
      <c r="N149" s="77">
        <v>11</v>
      </c>
      <c r="O149" s="291" t="s">
        <v>358</v>
      </c>
      <c r="P149" s="294" t="s">
        <v>157</v>
      </c>
      <c r="Q149" s="308" t="s">
        <v>192</v>
      </c>
      <c r="R149" s="311" t="s">
        <v>193</v>
      </c>
      <c r="S149" s="308" t="s">
        <v>231</v>
      </c>
      <c r="T149" s="371" t="s">
        <v>202</v>
      </c>
    </row>
    <row r="150" spans="1:20" s="18" customFormat="1" ht="21" customHeight="1" x14ac:dyDescent="0.15">
      <c r="A150" s="324"/>
      <c r="B150" s="445"/>
      <c r="C150" s="306"/>
      <c r="D150" s="264"/>
      <c r="E150" s="265"/>
      <c r="F150" s="266"/>
      <c r="G150" s="93" t="s">
        <v>159</v>
      </c>
      <c r="H150" s="94"/>
      <c r="I150" s="94"/>
      <c r="J150" s="94"/>
      <c r="K150" s="147"/>
      <c r="L150" s="95">
        <f>SUM(L149:L149)</f>
        <v>60</v>
      </c>
      <c r="M150" s="96">
        <v>11</v>
      </c>
      <c r="N150" s="96">
        <v>11</v>
      </c>
      <c r="O150" s="307"/>
      <c r="P150" s="303"/>
      <c r="Q150" s="310"/>
      <c r="R150" s="313"/>
      <c r="S150" s="322"/>
      <c r="T150" s="373"/>
    </row>
    <row r="151" spans="1:20" s="18" customFormat="1" ht="21" customHeight="1" x14ac:dyDescent="0.15">
      <c r="A151" s="324"/>
      <c r="B151" s="445"/>
      <c r="C151" s="304" t="s">
        <v>346</v>
      </c>
      <c r="D151" s="258" t="s">
        <v>413</v>
      </c>
      <c r="E151" s="259"/>
      <c r="F151" s="260"/>
      <c r="G151" s="304" t="s">
        <v>413</v>
      </c>
      <c r="H151" s="304" t="s">
        <v>413</v>
      </c>
      <c r="I151" s="295" t="s">
        <v>347</v>
      </c>
      <c r="J151" s="295" t="s">
        <v>348</v>
      </c>
      <c r="K151" s="157" t="s">
        <v>349</v>
      </c>
      <c r="L151" s="45">
        <v>15</v>
      </c>
      <c r="M151" s="77">
        <v>14</v>
      </c>
      <c r="N151" s="77">
        <v>14</v>
      </c>
      <c r="O151" s="291" t="s">
        <v>359</v>
      </c>
      <c r="P151" s="294" t="s">
        <v>350</v>
      </c>
      <c r="Q151" s="308" t="s">
        <v>351</v>
      </c>
      <c r="R151" s="311" t="s">
        <v>352</v>
      </c>
      <c r="S151" s="308" t="s">
        <v>353</v>
      </c>
      <c r="T151" s="371" t="s">
        <v>354</v>
      </c>
    </row>
    <row r="152" spans="1:20" s="18" customFormat="1" ht="21" customHeight="1" x14ac:dyDescent="0.15">
      <c r="A152" s="324"/>
      <c r="B152" s="445"/>
      <c r="C152" s="305"/>
      <c r="D152" s="261"/>
      <c r="E152" s="262"/>
      <c r="F152" s="263"/>
      <c r="G152" s="305"/>
      <c r="H152" s="305"/>
      <c r="I152" s="296"/>
      <c r="J152" s="296"/>
      <c r="K152" s="157" t="s">
        <v>355</v>
      </c>
      <c r="L152" s="186">
        <v>73</v>
      </c>
      <c r="M152" s="212">
        <v>67</v>
      </c>
      <c r="N152" s="212">
        <v>67</v>
      </c>
      <c r="O152" s="292"/>
      <c r="P152" s="274"/>
      <c r="Q152" s="309"/>
      <c r="R152" s="312"/>
      <c r="S152" s="309"/>
      <c r="T152" s="372"/>
    </row>
    <row r="153" spans="1:20" s="18" customFormat="1" ht="21" customHeight="1" x14ac:dyDescent="0.15">
      <c r="A153" s="324"/>
      <c r="B153" s="446"/>
      <c r="C153" s="306"/>
      <c r="D153" s="264"/>
      <c r="E153" s="265"/>
      <c r="F153" s="266"/>
      <c r="G153" s="93" t="s">
        <v>356</v>
      </c>
      <c r="H153" s="94"/>
      <c r="I153" s="94"/>
      <c r="J153" s="94"/>
      <c r="K153" s="147"/>
      <c r="L153" s="211">
        <f>SUM(L151:L152)</f>
        <v>88</v>
      </c>
      <c r="M153" s="211">
        <v>81</v>
      </c>
      <c r="N153" s="211">
        <v>81</v>
      </c>
      <c r="O153" s="307"/>
      <c r="P153" s="303"/>
      <c r="Q153" s="310"/>
      <c r="R153" s="313"/>
      <c r="S153" s="322"/>
      <c r="T153" s="373"/>
    </row>
    <row r="154" spans="1:20" s="18" customFormat="1" ht="21" customHeight="1" x14ac:dyDescent="0.15">
      <c r="A154" s="324"/>
      <c r="B154" s="326" t="s">
        <v>29</v>
      </c>
      <c r="C154" s="327"/>
      <c r="D154" s="327"/>
      <c r="E154" s="327"/>
      <c r="F154" s="327"/>
      <c r="G154" s="327"/>
      <c r="H154" s="327"/>
      <c r="I154" s="327"/>
      <c r="J154" s="327"/>
      <c r="K154" s="328"/>
      <c r="L154" s="122">
        <f>L148+L150</f>
        <v>383</v>
      </c>
      <c r="M154" s="123">
        <f>M148+M150+M153</f>
        <v>116</v>
      </c>
      <c r="N154" s="123">
        <v>115</v>
      </c>
      <c r="O154" s="124"/>
      <c r="P154" s="125"/>
      <c r="Q154" s="125"/>
      <c r="R154" s="126"/>
      <c r="S154" s="125"/>
      <c r="T154" s="127"/>
    </row>
    <row r="155" spans="1:20" s="18" customFormat="1" ht="21" customHeight="1" x14ac:dyDescent="0.15">
      <c r="A155" s="324"/>
      <c r="B155" s="237" t="s">
        <v>128</v>
      </c>
      <c r="C155" s="298" t="s">
        <v>129</v>
      </c>
      <c r="D155" s="443" t="s">
        <v>413</v>
      </c>
      <c r="E155" s="268"/>
      <c r="F155" s="269"/>
      <c r="G155" s="298" t="s">
        <v>413</v>
      </c>
      <c r="H155" s="298" t="s">
        <v>413</v>
      </c>
      <c r="I155" s="237" t="s">
        <v>130</v>
      </c>
      <c r="J155" s="237" t="s">
        <v>131</v>
      </c>
      <c r="K155" s="157">
        <v>50.93</v>
      </c>
      <c r="L155" s="44">
        <v>453</v>
      </c>
      <c r="M155" s="80">
        <v>207</v>
      </c>
      <c r="N155" s="80">
        <v>206</v>
      </c>
      <c r="O155" s="317" t="s">
        <v>282</v>
      </c>
      <c r="P155" s="364" t="s">
        <v>132</v>
      </c>
      <c r="Q155" s="231" t="s">
        <v>133</v>
      </c>
      <c r="R155" s="240" t="s">
        <v>45</v>
      </c>
      <c r="S155" s="231" t="s">
        <v>235</v>
      </c>
      <c r="T155" s="234" t="s">
        <v>203</v>
      </c>
    </row>
    <row r="156" spans="1:20" s="18" customFormat="1" ht="21" customHeight="1" x14ac:dyDescent="0.15">
      <c r="A156" s="324"/>
      <c r="B156" s="238"/>
      <c r="C156" s="299"/>
      <c r="D156" s="341"/>
      <c r="E156" s="342"/>
      <c r="F156" s="343"/>
      <c r="G156" s="300"/>
      <c r="H156" s="300"/>
      <c r="I156" s="239"/>
      <c r="J156" s="239"/>
      <c r="K156" s="157">
        <v>59.75</v>
      </c>
      <c r="L156" s="44">
        <v>798</v>
      </c>
      <c r="M156" s="80">
        <v>275</v>
      </c>
      <c r="N156" s="80">
        <v>274</v>
      </c>
      <c r="O156" s="318"/>
      <c r="P156" s="365"/>
      <c r="Q156" s="232"/>
      <c r="R156" s="241"/>
      <c r="S156" s="232"/>
      <c r="T156" s="235"/>
    </row>
    <row r="157" spans="1:20" s="18" customFormat="1" ht="21" customHeight="1" x14ac:dyDescent="0.15">
      <c r="A157" s="324"/>
      <c r="B157" s="238"/>
      <c r="C157" s="300"/>
      <c r="D157" s="270"/>
      <c r="E157" s="271"/>
      <c r="F157" s="272"/>
      <c r="G157" s="98" t="s">
        <v>134</v>
      </c>
      <c r="H157" s="84"/>
      <c r="I157" s="100"/>
      <c r="J157" s="100"/>
      <c r="K157" s="161"/>
      <c r="L157" s="87">
        <f>SUM(L155:L156)</f>
        <v>1251</v>
      </c>
      <c r="M157" s="96">
        <f>M155+M156</f>
        <v>482</v>
      </c>
      <c r="N157" s="96">
        <v>480</v>
      </c>
      <c r="O157" s="319"/>
      <c r="P157" s="366"/>
      <c r="Q157" s="233"/>
      <c r="R157" s="242"/>
      <c r="S157" s="233"/>
      <c r="T157" s="236"/>
    </row>
    <row r="158" spans="1:20" s="18" customFormat="1" ht="21" customHeight="1" x14ac:dyDescent="0.15">
      <c r="A158" s="324"/>
      <c r="B158" s="238"/>
      <c r="C158" s="298" t="s">
        <v>85</v>
      </c>
      <c r="D158" s="443" t="s">
        <v>413</v>
      </c>
      <c r="E158" s="268"/>
      <c r="F158" s="269"/>
      <c r="G158" s="298" t="s">
        <v>413</v>
      </c>
      <c r="H158" s="298" t="s">
        <v>413</v>
      </c>
      <c r="I158" s="237" t="s">
        <v>86</v>
      </c>
      <c r="J158" s="237" t="s">
        <v>87</v>
      </c>
      <c r="K158" s="157">
        <v>59.85</v>
      </c>
      <c r="L158" s="44">
        <v>468</v>
      </c>
      <c r="M158" s="80">
        <v>9</v>
      </c>
      <c r="N158" s="80">
        <v>9</v>
      </c>
      <c r="O158" s="317" t="s">
        <v>283</v>
      </c>
      <c r="P158" s="364" t="s">
        <v>88</v>
      </c>
      <c r="Q158" s="231" t="s">
        <v>89</v>
      </c>
      <c r="R158" s="240" t="s">
        <v>45</v>
      </c>
      <c r="S158" s="231" t="s">
        <v>236</v>
      </c>
      <c r="T158" s="234" t="s">
        <v>203</v>
      </c>
    </row>
    <row r="159" spans="1:20" s="18" customFormat="1" ht="21" customHeight="1" x14ac:dyDescent="0.15">
      <c r="A159" s="324"/>
      <c r="B159" s="238"/>
      <c r="C159" s="299"/>
      <c r="D159" s="341"/>
      <c r="E159" s="342"/>
      <c r="F159" s="343"/>
      <c r="G159" s="300"/>
      <c r="H159" s="300"/>
      <c r="I159" s="239"/>
      <c r="J159" s="239"/>
      <c r="K159" s="157">
        <v>60</v>
      </c>
      <c r="L159" s="44">
        <v>336</v>
      </c>
      <c r="M159" s="80">
        <v>19</v>
      </c>
      <c r="N159" s="80">
        <v>14</v>
      </c>
      <c r="O159" s="318"/>
      <c r="P159" s="365"/>
      <c r="Q159" s="232"/>
      <c r="R159" s="241"/>
      <c r="S159" s="232"/>
      <c r="T159" s="235"/>
    </row>
    <row r="160" spans="1:20" s="18" customFormat="1" ht="21" customHeight="1" x14ac:dyDescent="0.15">
      <c r="A160" s="324"/>
      <c r="B160" s="238"/>
      <c r="C160" s="300"/>
      <c r="D160" s="270"/>
      <c r="E160" s="271"/>
      <c r="F160" s="272"/>
      <c r="G160" s="98" t="s">
        <v>90</v>
      </c>
      <c r="H160" s="84"/>
      <c r="I160" s="100"/>
      <c r="J160" s="100"/>
      <c r="K160" s="161"/>
      <c r="L160" s="87">
        <f>SUM(L158:L159)</f>
        <v>804</v>
      </c>
      <c r="M160" s="96">
        <f>M158+M159</f>
        <v>28</v>
      </c>
      <c r="N160" s="96">
        <v>23</v>
      </c>
      <c r="O160" s="319"/>
      <c r="P160" s="366"/>
      <c r="Q160" s="233"/>
      <c r="R160" s="242"/>
      <c r="S160" s="233"/>
      <c r="T160" s="236"/>
    </row>
    <row r="161" spans="1:20" s="18" customFormat="1" ht="21" customHeight="1" x14ac:dyDescent="0.15">
      <c r="A161" s="324"/>
      <c r="B161" s="238"/>
      <c r="C161" s="298" t="s">
        <v>141</v>
      </c>
      <c r="D161" s="443" t="s">
        <v>413</v>
      </c>
      <c r="E161" s="268"/>
      <c r="F161" s="269"/>
      <c r="G161" s="298" t="s">
        <v>413</v>
      </c>
      <c r="H161" s="298" t="s">
        <v>413</v>
      </c>
      <c r="I161" s="237" t="s">
        <v>142</v>
      </c>
      <c r="J161" s="237" t="s">
        <v>143</v>
      </c>
      <c r="K161" s="157">
        <v>49.98</v>
      </c>
      <c r="L161" s="44">
        <v>177</v>
      </c>
      <c r="M161" s="80">
        <v>162</v>
      </c>
      <c r="N161" s="80">
        <v>162</v>
      </c>
      <c r="O161" s="317" t="s">
        <v>282</v>
      </c>
      <c r="P161" s="364" t="s">
        <v>144</v>
      </c>
      <c r="Q161" s="231" t="s">
        <v>145</v>
      </c>
      <c r="R161" s="240" t="s">
        <v>45</v>
      </c>
      <c r="S161" s="231" t="s">
        <v>236</v>
      </c>
      <c r="T161" s="234" t="s">
        <v>203</v>
      </c>
    </row>
    <row r="162" spans="1:20" s="18" customFormat="1" ht="21" customHeight="1" x14ac:dyDescent="0.15">
      <c r="A162" s="324"/>
      <c r="B162" s="238"/>
      <c r="C162" s="299"/>
      <c r="D162" s="341"/>
      <c r="E162" s="342"/>
      <c r="F162" s="343"/>
      <c r="G162" s="300"/>
      <c r="H162" s="300"/>
      <c r="I162" s="239"/>
      <c r="J162" s="239"/>
      <c r="K162" s="157">
        <v>59.85</v>
      </c>
      <c r="L162" s="44">
        <v>25</v>
      </c>
      <c r="M162" s="80">
        <v>16</v>
      </c>
      <c r="N162" s="80">
        <v>16</v>
      </c>
      <c r="O162" s="318"/>
      <c r="P162" s="365"/>
      <c r="Q162" s="232"/>
      <c r="R162" s="241"/>
      <c r="S162" s="232"/>
      <c r="T162" s="235"/>
    </row>
    <row r="163" spans="1:20" s="18" customFormat="1" ht="21" customHeight="1" x14ac:dyDescent="0.15">
      <c r="A163" s="324"/>
      <c r="B163" s="239"/>
      <c r="C163" s="300"/>
      <c r="D163" s="270"/>
      <c r="E163" s="271"/>
      <c r="F163" s="272"/>
      <c r="G163" s="98" t="s">
        <v>146</v>
      </c>
      <c r="H163" s="84"/>
      <c r="I163" s="100"/>
      <c r="J163" s="100"/>
      <c r="K163" s="150"/>
      <c r="L163" s="87">
        <f>SUM(L161:L162)</f>
        <v>202</v>
      </c>
      <c r="M163" s="96">
        <f>M161+M162</f>
        <v>178</v>
      </c>
      <c r="N163" s="96">
        <v>178</v>
      </c>
      <c r="O163" s="319"/>
      <c r="P163" s="366"/>
      <c r="Q163" s="233"/>
      <c r="R163" s="242"/>
      <c r="S163" s="233"/>
      <c r="T163" s="236"/>
    </row>
    <row r="164" spans="1:20" s="18" customFormat="1" ht="21" customHeight="1" x14ac:dyDescent="0.15">
      <c r="A164" s="324"/>
      <c r="B164" s="353" t="s">
        <v>53</v>
      </c>
      <c r="C164" s="354"/>
      <c r="D164" s="354"/>
      <c r="E164" s="354"/>
      <c r="F164" s="354"/>
      <c r="G164" s="354"/>
      <c r="H164" s="354"/>
      <c r="I164" s="354"/>
      <c r="J164" s="354"/>
      <c r="K164" s="355"/>
      <c r="L164" s="116">
        <f>SUM(L157,L160,L163)</f>
        <v>2257</v>
      </c>
      <c r="M164" s="117">
        <f>M157+M160+M163</f>
        <v>688</v>
      </c>
      <c r="N164" s="117">
        <v>681</v>
      </c>
      <c r="O164" s="138"/>
      <c r="P164" s="139"/>
      <c r="Q164" s="139"/>
      <c r="R164" s="140"/>
      <c r="S164" s="139"/>
      <c r="T164" s="141"/>
    </row>
    <row r="165" spans="1:20" s="18" customFormat="1" ht="21" customHeight="1" x14ac:dyDescent="0.15">
      <c r="A165" s="324"/>
      <c r="B165" s="393" t="s">
        <v>100</v>
      </c>
      <c r="C165" s="298" t="s">
        <v>101</v>
      </c>
      <c r="D165" s="267" t="s">
        <v>413</v>
      </c>
      <c r="E165" s="268"/>
      <c r="F165" s="269"/>
      <c r="G165" s="337" t="s">
        <v>413</v>
      </c>
      <c r="H165" s="337" t="s">
        <v>413</v>
      </c>
      <c r="I165" s="335" t="s">
        <v>102</v>
      </c>
      <c r="J165" s="335" t="s">
        <v>103</v>
      </c>
      <c r="K165" s="158">
        <v>84.84</v>
      </c>
      <c r="L165" s="46">
        <v>76</v>
      </c>
      <c r="M165" s="83">
        <v>3</v>
      </c>
      <c r="N165" s="83">
        <v>3</v>
      </c>
      <c r="O165" s="317"/>
      <c r="P165" s="231"/>
      <c r="Q165" s="231" t="s">
        <v>107</v>
      </c>
      <c r="R165" s="314" t="s">
        <v>45</v>
      </c>
      <c r="S165" s="276" t="s">
        <v>230</v>
      </c>
      <c r="T165" s="374" t="s">
        <v>203</v>
      </c>
    </row>
    <row r="166" spans="1:20" s="19" customFormat="1" ht="21" customHeight="1" x14ac:dyDescent="0.15">
      <c r="A166" s="324"/>
      <c r="B166" s="394"/>
      <c r="C166" s="299"/>
      <c r="D166" s="341"/>
      <c r="E166" s="342"/>
      <c r="F166" s="343"/>
      <c r="G166" s="339"/>
      <c r="H166" s="339"/>
      <c r="I166" s="336"/>
      <c r="J166" s="336"/>
      <c r="K166" s="158">
        <v>63.11</v>
      </c>
      <c r="L166" s="46">
        <v>99</v>
      </c>
      <c r="M166" s="83">
        <v>1</v>
      </c>
      <c r="N166" s="83">
        <v>1</v>
      </c>
      <c r="O166" s="318"/>
      <c r="P166" s="232"/>
      <c r="Q166" s="232"/>
      <c r="R166" s="315"/>
      <c r="S166" s="277"/>
      <c r="T166" s="375"/>
    </row>
    <row r="167" spans="1:20" s="18" customFormat="1" ht="21" customHeight="1" x14ac:dyDescent="0.15">
      <c r="A167" s="324"/>
      <c r="B167" s="394"/>
      <c r="C167" s="300"/>
      <c r="D167" s="270"/>
      <c r="E167" s="271"/>
      <c r="F167" s="272"/>
      <c r="G167" s="103" t="s">
        <v>54</v>
      </c>
      <c r="H167" s="104"/>
      <c r="I167" s="104"/>
      <c r="J167" s="104"/>
      <c r="K167" s="149"/>
      <c r="L167" s="87">
        <v>175</v>
      </c>
      <c r="M167" s="96">
        <v>4</v>
      </c>
      <c r="N167" s="96">
        <v>4</v>
      </c>
      <c r="O167" s="319"/>
      <c r="P167" s="233"/>
      <c r="Q167" s="233"/>
      <c r="R167" s="316"/>
      <c r="S167" s="278"/>
      <c r="T167" s="376"/>
    </row>
    <row r="168" spans="1:20" s="18" customFormat="1" ht="21" customHeight="1" x14ac:dyDescent="0.15">
      <c r="A168" s="324"/>
      <c r="B168" s="394"/>
      <c r="C168" s="298" t="s">
        <v>104</v>
      </c>
      <c r="D168" s="344" t="s">
        <v>414</v>
      </c>
      <c r="E168" s="345"/>
      <c r="F168" s="346"/>
      <c r="G168" s="337" t="s">
        <v>413</v>
      </c>
      <c r="H168" s="337" t="s">
        <v>413</v>
      </c>
      <c r="I168" s="335" t="s">
        <v>102</v>
      </c>
      <c r="J168" s="335" t="s">
        <v>103</v>
      </c>
      <c r="K168" s="167">
        <v>102.5</v>
      </c>
      <c r="L168" s="46">
        <v>132</v>
      </c>
      <c r="M168" s="83">
        <v>0</v>
      </c>
      <c r="N168" s="83">
        <v>0</v>
      </c>
      <c r="O168" s="317"/>
      <c r="P168" s="231"/>
      <c r="Q168" s="231" t="s">
        <v>108</v>
      </c>
      <c r="R168" s="240" t="s">
        <v>45</v>
      </c>
      <c r="S168" s="231" t="s">
        <v>231</v>
      </c>
      <c r="T168" s="234" t="s">
        <v>203</v>
      </c>
    </row>
    <row r="169" spans="1:20" s="18" customFormat="1" ht="21" customHeight="1" x14ac:dyDescent="0.15">
      <c r="A169" s="324"/>
      <c r="B169" s="394"/>
      <c r="C169" s="299"/>
      <c r="D169" s="347"/>
      <c r="E169" s="348"/>
      <c r="F169" s="349"/>
      <c r="G169" s="338"/>
      <c r="H169" s="338"/>
      <c r="I169" s="340"/>
      <c r="J169" s="340"/>
      <c r="K169" s="167">
        <v>103.2</v>
      </c>
      <c r="L169" s="46">
        <v>132</v>
      </c>
      <c r="M169" s="83">
        <v>0</v>
      </c>
      <c r="N169" s="83">
        <v>0</v>
      </c>
      <c r="O169" s="318"/>
      <c r="P169" s="232"/>
      <c r="Q169" s="232"/>
      <c r="R169" s="241"/>
      <c r="S169" s="232"/>
      <c r="T169" s="235"/>
    </row>
    <row r="170" spans="1:20" s="18" customFormat="1" ht="21" customHeight="1" x14ac:dyDescent="0.15">
      <c r="A170" s="324"/>
      <c r="B170" s="394"/>
      <c r="C170" s="299"/>
      <c r="D170" s="347"/>
      <c r="E170" s="348"/>
      <c r="F170" s="349"/>
      <c r="G170" s="339"/>
      <c r="H170" s="339"/>
      <c r="I170" s="336"/>
      <c r="J170" s="336"/>
      <c r="K170" s="167">
        <v>115.8</v>
      </c>
      <c r="L170" s="46">
        <v>346</v>
      </c>
      <c r="M170" s="83">
        <v>2</v>
      </c>
      <c r="N170" s="83">
        <v>0</v>
      </c>
      <c r="O170" s="318"/>
      <c r="P170" s="232"/>
      <c r="Q170" s="232"/>
      <c r="R170" s="241"/>
      <c r="S170" s="232"/>
      <c r="T170" s="235"/>
    </row>
    <row r="171" spans="1:20" s="18" customFormat="1" ht="21" customHeight="1" x14ac:dyDescent="0.15">
      <c r="A171" s="324"/>
      <c r="B171" s="394"/>
      <c r="C171" s="300"/>
      <c r="D171" s="350"/>
      <c r="E171" s="351"/>
      <c r="F171" s="352"/>
      <c r="G171" s="103" t="s">
        <v>54</v>
      </c>
      <c r="H171" s="104"/>
      <c r="I171" s="104"/>
      <c r="J171" s="104"/>
      <c r="K171" s="149"/>
      <c r="L171" s="87">
        <v>610</v>
      </c>
      <c r="M171" s="96">
        <v>2</v>
      </c>
      <c r="N171" s="96">
        <v>0</v>
      </c>
      <c r="O171" s="319"/>
      <c r="P171" s="233"/>
      <c r="Q171" s="233"/>
      <c r="R171" s="242"/>
      <c r="S171" s="233"/>
      <c r="T171" s="236"/>
    </row>
    <row r="172" spans="1:20" s="18" customFormat="1" ht="21" customHeight="1" x14ac:dyDescent="0.15">
      <c r="A172" s="324"/>
      <c r="B172" s="394"/>
      <c r="C172" s="298" t="s">
        <v>105</v>
      </c>
      <c r="D172" s="267" t="s">
        <v>413</v>
      </c>
      <c r="E172" s="268"/>
      <c r="F172" s="269"/>
      <c r="G172" s="337" t="s">
        <v>413</v>
      </c>
      <c r="H172" s="337" t="s">
        <v>413</v>
      </c>
      <c r="I172" s="335" t="s">
        <v>102</v>
      </c>
      <c r="J172" s="335" t="s">
        <v>103</v>
      </c>
      <c r="K172" s="160">
        <v>84.933199999999999</v>
      </c>
      <c r="L172" s="46">
        <v>551</v>
      </c>
      <c r="M172" s="83">
        <v>39</v>
      </c>
      <c r="N172" s="83">
        <v>39</v>
      </c>
      <c r="O172" s="317" t="s">
        <v>412</v>
      </c>
      <c r="P172" s="231" t="s">
        <v>111</v>
      </c>
      <c r="Q172" s="231" t="s">
        <v>109</v>
      </c>
      <c r="R172" s="314" t="s">
        <v>27</v>
      </c>
      <c r="S172" s="276" t="s">
        <v>228</v>
      </c>
      <c r="T172" s="374" t="s">
        <v>202</v>
      </c>
    </row>
    <row r="173" spans="1:20" s="18" customFormat="1" ht="21" customHeight="1" x14ac:dyDescent="0.15">
      <c r="A173" s="324"/>
      <c r="B173" s="394"/>
      <c r="C173" s="299"/>
      <c r="D173" s="341"/>
      <c r="E173" s="342"/>
      <c r="F173" s="343"/>
      <c r="G173" s="339"/>
      <c r="H173" s="339"/>
      <c r="I173" s="336"/>
      <c r="J173" s="336"/>
      <c r="K173" s="160">
        <v>84.890299999999996</v>
      </c>
      <c r="L173" s="46">
        <v>114</v>
      </c>
      <c r="M173" s="83">
        <v>0</v>
      </c>
      <c r="N173" s="83">
        <v>0</v>
      </c>
      <c r="O173" s="318"/>
      <c r="P173" s="232"/>
      <c r="Q173" s="232"/>
      <c r="R173" s="315"/>
      <c r="S173" s="277"/>
      <c r="T173" s="375"/>
    </row>
    <row r="174" spans="1:20" s="18" customFormat="1" ht="21" customHeight="1" x14ac:dyDescent="0.15">
      <c r="A174" s="324"/>
      <c r="B174" s="394"/>
      <c r="C174" s="300"/>
      <c r="D174" s="270"/>
      <c r="E174" s="271"/>
      <c r="F174" s="272"/>
      <c r="G174" s="103" t="s">
        <v>54</v>
      </c>
      <c r="H174" s="104"/>
      <c r="I174" s="104"/>
      <c r="J174" s="104"/>
      <c r="K174" s="149"/>
      <c r="L174" s="87">
        <v>665</v>
      </c>
      <c r="M174" s="96">
        <v>39</v>
      </c>
      <c r="N174" s="96">
        <v>39</v>
      </c>
      <c r="O174" s="319"/>
      <c r="P174" s="233"/>
      <c r="Q174" s="233"/>
      <c r="R174" s="316"/>
      <c r="S174" s="278"/>
      <c r="T174" s="376"/>
    </row>
    <row r="175" spans="1:20" s="18" customFormat="1" ht="21" customHeight="1" x14ac:dyDescent="0.15">
      <c r="A175" s="324"/>
      <c r="B175" s="394"/>
      <c r="C175" s="298" t="s">
        <v>105</v>
      </c>
      <c r="D175" s="267" t="s">
        <v>413</v>
      </c>
      <c r="E175" s="268"/>
      <c r="F175" s="269"/>
      <c r="G175" s="337" t="s">
        <v>413</v>
      </c>
      <c r="H175" s="337" t="s">
        <v>413</v>
      </c>
      <c r="I175" s="335" t="s">
        <v>102</v>
      </c>
      <c r="J175" s="335" t="s">
        <v>103</v>
      </c>
      <c r="K175" s="158">
        <v>84.978300000000004</v>
      </c>
      <c r="L175" s="46">
        <v>687</v>
      </c>
      <c r="M175" s="83">
        <v>9</v>
      </c>
      <c r="N175" s="83">
        <v>9</v>
      </c>
      <c r="O175" s="317"/>
      <c r="P175" s="231" t="s">
        <v>112</v>
      </c>
      <c r="Q175" s="231" t="s">
        <v>110</v>
      </c>
      <c r="R175" s="314" t="s">
        <v>27</v>
      </c>
      <c r="S175" s="276" t="s">
        <v>229</v>
      </c>
      <c r="T175" s="374" t="s">
        <v>205</v>
      </c>
    </row>
    <row r="176" spans="1:20" s="18" customFormat="1" ht="21" customHeight="1" x14ac:dyDescent="0.15">
      <c r="A176" s="324"/>
      <c r="B176" s="394"/>
      <c r="C176" s="299"/>
      <c r="D176" s="341"/>
      <c r="E176" s="342"/>
      <c r="F176" s="343"/>
      <c r="G176" s="338"/>
      <c r="H176" s="338"/>
      <c r="I176" s="340"/>
      <c r="J176" s="340"/>
      <c r="K176" s="158">
        <v>84.972200000000001</v>
      </c>
      <c r="L176" s="46">
        <v>273</v>
      </c>
      <c r="M176" s="83">
        <v>5</v>
      </c>
      <c r="N176" s="83">
        <v>3</v>
      </c>
      <c r="O176" s="318"/>
      <c r="P176" s="232"/>
      <c r="Q176" s="232"/>
      <c r="R176" s="315"/>
      <c r="S176" s="277"/>
      <c r="T176" s="375"/>
    </row>
    <row r="177" spans="1:20" s="18" customFormat="1" ht="21" customHeight="1" x14ac:dyDescent="0.15">
      <c r="A177" s="324"/>
      <c r="B177" s="394"/>
      <c r="C177" s="299"/>
      <c r="D177" s="341"/>
      <c r="E177" s="342"/>
      <c r="F177" s="343"/>
      <c r="G177" s="338"/>
      <c r="H177" s="338"/>
      <c r="I177" s="340"/>
      <c r="J177" s="340"/>
      <c r="K177" s="158">
        <v>84.997299999999996</v>
      </c>
      <c r="L177" s="46">
        <v>315</v>
      </c>
      <c r="M177" s="83">
        <v>23</v>
      </c>
      <c r="N177" s="83">
        <v>18</v>
      </c>
      <c r="O177" s="318"/>
      <c r="P177" s="232"/>
      <c r="Q177" s="232"/>
      <c r="R177" s="315"/>
      <c r="S177" s="277"/>
      <c r="T177" s="375"/>
    </row>
    <row r="178" spans="1:20" s="18" customFormat="1" ht="21" customHeight="1" x14ac:dyDescent="0.15">
      <c r="A178" s="324"/>
      <c r="B178" s="394"/>
      <c r="C178" s="299"/>
      <c r="D178" s="341"/>
      <c r="E178" s="342"/>
      <c r="F178" s="343"/>
      <c r="G178" s="338"/>
      <c r="H178" s="338"/>
      <c r="I178" s="340"/>
      <c r="J178" s="340"/>
      <c r="K178" s="158">
        <v>84.906999999999996</v>
      </c>
      <c r="L178" s="46">
        <v>196</v>
      </c>
      <c r="M178" s="83">
        <v>0</v>
      </c>
      <c r="N178" s="83">
        <v>0</v>
      </c>
      <c r="O178" s="318"/>
      <c r="P178" s="232"/>
      <c r="Q178" s="232"/>
      <c r="R178" s="315"/>
      <c r="S178" s="277"/>
      <c r="T178" s="375"/>
    </row>
    <row r="179" spans="1:20" s="18" customFormat="1" ht="21" customHeight="1" x14ac:dyDescent="0.15">
      <c r="A179" s="324"/>
      <c r="B179" s="394"/>
      <c r="C179" s="299"/>
      <c r="D179" s="341"/>
      <c r="E179" s="342"/>
      <c r="F179" s="343"/>
      <c r="G179" s="339"/>
      <c r="H179" s="339"/>
      <c r="I179" s="336"/>
      <c r="J179" s="336"/>
      <c r="K179" s="158">
        <v>84.866500000000002</v>
      </c>
      <c r="L179" s="46">
        <v>60</v>
      </c>
      <c r="M179" s="83">
        <v>0</v>
      </c>
      <c r="N179" s="83">
        <v>0</v>
      </c>
      <c r="O179" s="318"/>
      <c r="P179" s="232"/>
      <c r="Q179" s="232"/>
      <c r="R179" s="315"/>
      <c r="S179" s="277"/>
      <c r="T179" s="375"/>
    </row>
    <row r="180" spans="1:20" s="18" customFormat="1" ht="21" customHeight="1" x14ac:dyDescent="0.15">
      <c r="A180" s="324"/>
      <c r="B180" s="394"/>
      <c r="C180" s="300"/>
      <c r="D180" s="270"/>
      <c r="E180" s="271"/>
      <c r="F180" s="272"/>
      <c r="G180" s="105" t="s">
        <v>106</v>
      </c>
      <c r="H180" s="106"/>
      <c r="I180" s="106"/>
      <c r="J180" s="106"/>
      <c r="K180" s="149"/>
      <c r="L180" s="87">
        <v>1531</v>
      </c>
      <c r="M180" s="96">
        <v>37</v>
      </c>
      <c r="N180" s="96">
        <v>30</v>
      </c>
      <c r="O180" s="319"/>
      <c r="P180" s="233"/>
      <c r="Q180" s="233"/>
      <c r="R180" s="316"/>
      <c r="S180" s="278"/>
      <c r="T180" s="376"/>
    </row>
    <row r="181" spans="1:20" s="18" customFormat="1" ht="21" customHeight="1" x14ac:dyDescent="0.15">
      <c r="A181" s="324"/>
      <c r="B181" s="394"/>
      <c r="C181" s="298" t="s">
        <v>147</v>
      </c>
      <c r="D181" s="344" t="s">
        <v>414</v>
      </c>
      <c r="E181" s="345"/>
      <c r="F181" s="346"/>
      <c r="G181" s="337" t="s">
        <v>413</v>
      </c>
      <c r="H181" s="337" t="s">
        <v>413</v>
      </c>
      <c r="I181" s="335" t="s">
        <v>56</v>
      </c>
      <c r="J181" s="335" t="s">
        <v>57</v>
      </c>
      <c r="K181" s="158">
        <v>84.825199999999995</v>
      </c>
      <c r="L181" s="46">
        <v>37</v>
      </c>
      <c r="M181" s="83">
        <v>6</v>
      </c>
      <c r="N181" s="83">
        <v>6</v>
      </c>
      <c r="O181" s="317" t="s">
        <v>411</v>
      </c>
      <c r="P181" s="231" t="s">
        <v>148</v>
      </c>
      <c r="Q181" s="231" t="s">
        <v>149</v>
      </c>
      <c r="R181" s="314" t="s">
        <v>122</v>
      </c>
      <c r="S181" s="276" t="s">
        <v>229</v>
      </c>
      <c r="T181" s="374" t="s">
        <v>203</v>
      </c>
    </row>
    <row r="182" spans="1:20" s="18" customFormat="1" ht="21" customHeight="1" x14ac:dyDescent="0.15">
      <c r="A182" s="324"/>
      <c r="B182" s="394"/>
      <c r="C182" s="299"/>
      <c r="D182" s="347"/>
      <c r="E182" s="348"/>
      <c r="F182" s="349"/>
      <c r="G182" s="338"/>
      <c r="H182" s="338"/>
      <c r="I182" s="340"/>
      <c r="J182" s="340"/>
      <c r="K182" s="158">
        <v>84.995699999999999</v>
      </c>
      <c r="L182" s="46">
        <v>93</v>
      </c>
      <c r="M182" s="83">
        <v>14</v>
      </c>
      <c r="N182" s="83">
        <v>14</v>
      </c>
      <c r="O182" s="318"/>
      <c r="P182" s="232"/>
      <c r="Q182" s="232"/>
      <c r="R182" s="315"/>
      <c r="S182" s="277"/>
      <c r="T182" s="375"/>
    </row>
    <row r="183" spans="1:20" s="18" customFormat="1" ht="21" customHeight="1" x14ac:dyDescent="0.15">
      <c r="A183" s="324"/>
      <c r="B183" s="394"/>
      <c r="C183" s="299"/>
      <c r="D183" s="347"/>
      <c r="E183" s="348"/>
      <c r="F183" s="349"/>
      <c r="G183" s="339"/>
      <c r="H183" s="339"/>
      <c r="I183" s="336"/>
      <c r="J183" s="336"/>
      <c r="K183" s="158">
        <v>84.991100000000003</v>
      </c>
      <c r="L183" s="46">
        <v>180</v>
      </c>
      <c r="M183" s="83">
        <v>8</v>
      </c>
      <c r="N183" s="83">
        <v>8</v>
      </c>
      <c r="O183" s="318"/>
      <c r="P183" s="232"/>
      <c r="Q183" s="232"/>
      <c r="R183" s="315"/>
      <c r="S183" s="277"/>
      <c r="T183" s="375"/>
    </row>
    <row r="184" spans="1:20" s="18" customFormat="1" ht="21" customHeight="1" x14ac:dyDescent="0.15">
      <c r="A184" s="324"/>
      <c r="B184" s="394"/>
      <c r="C184" s="300"/>
      <c r="D184" s="350"/>
      <c r="E184" s="351"/>
      <c r="F184" s="352"/>
      <c r="G184" s="107" t="s">
        <v>54</v>
      </c>
      <c r="H184" s="108"/>
      <c r="I184" s="108"/>
      <c r="J184" s="108"/>
      <c r="K184" s="153"/>
      <c r="L184" s="87">
        <v>310</v>
      </c>
      <c r="M184" s="96">
        <v>28</v>
      </c>
      <c r="N184" s="96">
        <v>28</v>
      </c>
      <c r="O184" s="319"/>
      <c r="P184" s="233"/>
      <c r="Q184" s="233"/>
      <c r="R184" s="316"/>
      <c r="S184" s="278"/>
      <c r="T184" s="376"/>
    </row>
    <row r="185" spans="1:20" s="17" customFormat="1" ht="21" customHeight="1" x14ac:dyDescent="0.15">
      <c r="A185" s="324"/>
      <c r="B185" s="394"/>
      <c r="C185" s="298" t="s">
        <v>370</v>
      </c>
      <c r="D185" s="344" t="s">
        <v>413</v>
      </c>
      <c r="E185" s="345"/>
      <c r="F185" s="346"/>
      <c r="G185" s="332" t="s">
        <v>413</v>
      </c>
      <c r="H185" s="332" t="s">
        <v>413</v>
      </c>
      <c r="I185" s="332" t="s">
        <v>371</v>
      </c>
      <c r="J185" s="332" t="s">
        <v>372</v>
      </c>
      <c r="K185" s="159">
        <v>131.37</v>
      </c>
      <c r="L185" s="43">
        <v>36</v>
      </c>
      <c r="M185" s="79">
        <v>2</v>
      </c>
      <c r="N185" s="79">
        <v>1</v>
      </c>
      <c r="O185" s="317" t="s">
        <v>410</v>
      </c>
      <c r="P185" s="364" t="s">
        <v>408</v>
      </c>
      <c r="Q185" s="231" t="s">
        <v>373</v>
      </c>
      <c r="R185" s="240" t="s">
        <v>374</v>
      </c>
      <c r="S185" s="231" t="s">
        <v>375</v>
      </c>
      <c r="T185" s="234" t="s">
        <v>376</v>
      </c>
    </row>
    <row r="186" spans="1:20" s="17" customFormat="1" ht="21" customHeight="1" x14ac:dyDescent="0.15">
      <c r="A186" s="324"/>
      <c r="B186" s="394"/>
      <c r="C186" s="299"/>
      <c r="D186" s="347"/>
      <c r="E186" s="348"/>
      <c r="F186" s="349"/>
      <c r="G186" s="333"/>
      <c r="H186" s="333"/>
      <c r="I186" s="333"/>
      <c r="J186" s="333"/>
      <c r="K186" s="159">
        <v>127.01</v>
      </c>
      <c r="L186" s="43">
        <v>36</v>
      </c>
      <c r="M186" s="79">
        <v>17</v>
      </c>
      <c r="N186" s="79">
        <v>13</v>
      </c>
      <c r="O186" s="318"/>
      <c r="P186" s="365"/>
      <c r="Q186" s="232"/>
      <c r="R186" s="241"/>
      <c r="S186" s="232"/>
      <c r="T186" s="235"/>
    </row>
    <row r="187" spans="1:20" s="17" customFormat="1" ht="21" customHeight="1" x14ac:dyDescent="0.15">
      <c r="A187" s="324"/>
      <c r="B187" s="394"/>
      <c r="C187" s="299"/>
      <c r="D187" s="347"/>
      <c r="E187" s="348"/>
      <c r="F187" s="349"/>
      <c r="G187" s="333"/>
      <c r="H187" s="333"/>
      <c r="I187" s="333"/>
      <c r="J187" s="333"/>
      <c r="K187" s="159">
        <v>128.19</v>
      </c>
      <c r="L187" s="43">
        <v>36</v>
      </c>
      <c r="M187" s="79">
        <v>18</v>
      </c>
      <c r="N187" s="79">
        <v>14</v>
      </c>
      <c r="O187" s="318"/>
      <c r="P187" s="365"/>
      <c r="Q187" s="232"/>
      <c r="R187" s="241"/>
      <c r="S187" s="232"/>
      <c r="T187" s="235"/>
    </row>
    <row r="188" spans="1:20" s="17" customFormat="1" ht="21" customHeight="1" x14ac:dyDescent="0.15">
      <c r="A188" s="324"/>
      <c r="B188" s="394"/>
      <c r="C188" s="299"/>
      <c r="D188" s="347"/>
      <c r="E188" s="348"/>
      <c r="F188" s="349"/>
      <c r="G188" s="334"/>
      <c r="H188" s="334"/>
      <c r="I188" s="334"/>
      <c r="J188" s="334"/>
      <c r="K188" s="159">
        <v>119.38</v>
      </c>
      <c r="L188" s="43">
        <v>36</v>
      </c>
      <c r="M188" s="79">
        <v>21</v>
      </c>
      <c r="N188" s="79">
        <v>15</v>
      </c>
      <c r="O188" s="318"/>
      <c r="P188" s="365"/>
      <c r="Q188" s="232"/>
      <c r="R188" s="241"/>
      <c r="S188" s="232"/>
      <c r="T188" s="235"/>
    </row>
    <row r="189" spans="1:20" s="17" customFormat="1" ht="21" customHeight="1" x14ac:dyDescent="0.15">
      <c r="A189" s="324"/>
      <c r="B189" s="395"/>
      <c r="C189" s="300"/>
      <c r="D189" s="350"/>
      <c r="E189" s="351"/>
      <c r="F189" s="352"/>
      <c r="G189" s="84" t="s">
        <v>377</v>
      </c>
      <c r="H189" s="85"/>
      <c r="I189" s="86"/>
      <c r="J189" s="86"/>
      <c r="K189" s="144"/>
      <c r="L189" s="87">
        <f>SUM(L185:L188)</f>
        <v>144</v>
      </c>
      <c r="M189" s="96">
        <v>58</v>
      </c>
      <c r="N189" s="96">
        <v>43</v>
      </c>
      <c r="O189" s="319"/>
      <c r="P189" s="366"/>
      <c r="Q189" s="233"/>
      <c r="R189" s="242"/>
      <c r="S189" s="233"/>
      <c r="T189" s="236"/>
    </row>
    <row r="190" spans="1:20" s="18" customFormat="1" ht="21" customHeight="1" x14ac:dyDescent="0.15">
      <c r="A190" s="324"/>
      <c r="B190" s="326" t="s">
        <v>29</v>
      </c>
      <c r="C190" s="327"/>
      <c r="D190" s="327"/>
      <c r="E190" s="327"/>
      <c r="F190" s="327"/>
      <c r="G190" s="327"/>
      <c r="H190" s="327"/>
      <c r="I190" s="327"/>
      <c r="J190" s="327"/>
      <c r="K190" s="328"/>
      <c r="L190" s="122">
        <f>SUM(L167,L171,L174,L180,L184,L189)</f>
        <v>3435</v>
      </c>
      <c r="M190" s="220">
        <f>M167+M171+M174+M180+M184+M189</f>
        <v>168</v>
      </c>
      <c r="N190" s="220">
        <v>144</v>
      </c>
      <c r="O190" s="124" t="s">
        <v>409</v>
      </c>
      <c r="P190" s="125"/>
      <c r="Q190" s="125"/>
      <c r="R190" s="126"/>
      <c r="S190" s="125"/>
      <c r="T190" s="127"/>
    </row>
    <row r="191" spans="1:20" s="17" customFormat="1" ht="21" customHeight="1" x14ac:dyDescent="0.15">
      <c r="A191" s="324"/>
      <c r="B191" s="329" t="s">
        <v>318</v>
      </c>
      <c r="C191" s="298" t="s">
        <v>319</v>
      </c>
      <c r="D191" s="344" t="s">
        <v>413</v>
      </c>
      <c r="E191" s="345"/>
      <c r="F191" s="346"/>
      <c r="G191" s="332" t="s">
        <v>413</v>
      </c>
      <c r="H191" s="332" t="s">
        <v>413</v>
      </c>
      <c r="I191" s="332" t="s">
        <v>320</v>
      </c>
      <c r="J191" s="332" t="s">
        <v>321</v>
      </c>
      <c r="K191" s="159">
        <v>59.985999999999997</v>
      </c>
      <c r="L191" s="43">
        <v>40</v>
      </c>
      <c r="M191" s="79">
        <v>1</v>
      </c>
      <c r="N191" s="79">
        <v>0</v>
      </c>
      <c r="O191" s="317" t="s">
        <v>322</v>
      </c>
      <c r="P191" s="364" t="s">
        <v>323</v>
      </c>
      <c r="Q191" s="231" t="s">
        <v>324</v>
      </c>
      <c r="R191" s="240" t="s">
        <v>325</v>
      </c>
      <c r="S191" s="231" t="s">
        <v>326</v>
      </c>
      <c r="T191" s="234" t="s">
        <v>320</v>
      </c>
    </row>
    <row r="192" spans="1:20" s="17" customFormat="1" ht="21" customHeight="1" x14ac:dyDescent="0.15">
      <c r="A192" s="324"/>
      <c r="B192" s="330"/>
      <c r="C192" s="299"/>
      <c r="D192" s="347"/>
      <c r="E192" s="348"/>
      <c r="F192" s="349"/>
      <c r="G192" s="333"/>
      <c r="H192" s="333"/>
      <c r="I192" s="334"/>
      <c r="J192" s="334"/>
      <c r="K192" s="159">
        <v>75.558599999999998</v>
      </c>
      <c r="L192" s="43">
        <v>20</v>
      </c>
      <c r="M192" s="79">
        <v>1</v>
      </c>
      <c r="N192" s="79">
        <v>1</v>
      </c>
      <c r="O192" s="318"/>
      <c r="P192" s="365"/>
      <c r="Q192" s="232"/>
      <c r="R192" s="241"/>
      <c r="S192" s="232"/>
      <c r="T192" s="235"/>
    </row>
    <row r="193" spans="1:21" s="17" customFormat="1" ht="21" customHeight="1" x14ac:dyDescent="0.15">
      <c r="A193" s="324"/>
      <c r="B193" s="330"/>
      <c r="C193" s="300"/>
      <c r="D193" s="350"/>
      <c r="E193" s="351"/>
      <c r="F193" s="352"/>
      <c r="G193" s="84" t="s">
        <v>327</v>
      </c>
      <c r="H193" s="85"/>
      <c r="I193" s="86"/>
      <c r="J193" s="86"/>
      <c r="K193" s="144"/>
      <c r="L193" s="87">
        <f>L191+L192</f>
        <v>60</v>
      </c>
      <c r="M193" s="213">
        <v>2</v>
      </c>
      <c r="N193" s="213">
        <v>1</v>
      </c>
      <c r="O193" s="319"/>
      <c r="P193" s="366"/>
      <c r="Q193" s="233"/>
      <c r="R193" s="242"/>
      <c r="S193" s="233"/>
      <c r="T193" s="236"/>
    </row>
    <row r="194" spans="1:21" s="17" customFormat="1" ht="21" customHeight="1" x14ac:dyDescent="0.15">
      <c r="A194" s="324"/>
      <c r="B194" s="326" t="s">
        <v>328</v>
      </c>
      <c r="C194" s="327"/>
      <c r="D194" s="327"/>
      <c r="E194" s="327"/>
      <c r="F194" s="327"/>
      <c r="G194" s="327"/>
      <c r="H194" s="327"/>
      <c r="I194" s="327"/>
      <c r="J194" s="327"/>
      <c r="K194" s="328"/>
      <c r="L194" s="122">
        <f>L193</f>
        <v>60</v>
      </c>
      <c r="M194" s="142">
        <v>2</v>
      </c>
      <c r="N194" s="142">
        <v>1</v>
      </c>
      <c r="O194" s="124"/>
      <c r="P194" s="125"/>
      <c r="Q194" s="125"/>
      <c r="R194" s="126"/>
      <c r="S194" s="125"/>
      <c r="T194" s="127"/>
    </row>
    <row r="195" spans="1:21" s="10" customFormat="1" ht="21" customHeight="1" x14ac:dyDescent="0.15">
      <c r="A195" s="324"/>
      <c r="B195" s="487" t="s">
        <v>332</v>
      </c>
      <c r="C195" s="489" t="s">
        <v>333</v>
      </c>
      <c r="D195" s="491" t="s">
        <v>413</v>
      </c>
      <c r="E195" s="492"/>
      <c r="F195" s="493"/>
      <c r="G195" s="191" t="s">
        <v>420</v>
      </c>
      <c r="H195" s="191" t="s">
        <v>416</v>
      </c>
      <c r="I195" s="191" t="s">
        <v>56</v>
      </c>
      <c r="J195" s="191" t="s">
        <v>57</v>
      </c>
      <c r="K195" s="192">
        <v>84.97</v>
      </c>
      <c r="L195" s="193">
        <v>116</v>
      </c>
      <c r="M195" s="214">
        <v>0</v>
      </c>
      <c r="N195" s="214">
        <v>0</v>
      </c>
      <c r="O195" s="389" t="s">
        <v>334</v>
      </c>
      <c r="P195" s="497" t="s">
        <v>335</v>
      </c>
      <c r="Q195" s="243" t="s">
        <v>336</v>
      </c>
      <c r="R195" s="245" t="s">
        <v>122</v>
      </c>
      <c r="S195" s="243" t="s">
        <v>337</v>
      </c>
      <c r="T195" s="247" t="s">
        <v>338</v>
      </c>
      <c r="U195" s="194"/>
    </row>
    <row r="196" spans="1:21" s="10" customFormat="1" ht="21" customHeight="1" x14ac:dyDescent="0.15">
      <c r="A196" s="324"/>
      <c r="B196" s="488"/>
      <c r="C196" s="490"/>
      <c r="D196" s="494"/>
      <c r="E196" s="495"/>
      <c r="F196" s="496"/>
      <c r="G196" s="195" t="s">
        <v>23</v>
      </c>
      <c r="H196" s="196"/>
      <c r="I196" s="196"/>
      <c r="J196" s="196"/>
      <c r="K196" s="197"/>
      <c r="L196" s="198">
        <f>SUM(L195:L195)</f>
        <v>116</v>
      </c>
      <c r="M196" s="199">
        <v>0</v>
      </c>
      <c r="N196" s="199">
        <v>0</v>
      </c>
      <c r="O196" s="390"/>
      <c r="P196" s="498"/>
      <c r="Q196" s="244"/>
      <c r="R196" s="246"/>
      <c r="S196" s="244"/>
      <c r="T196" s="249"/>
      <c r="U196" s="194"/>
    </row>
    <row r="197" spans="1:21" s="17" customFormat="1" ht="21" customHeight="1" x14ac:dyDescent="0.15">
      <c r="A197" s="324"/>
      <c r="B197" s="326" t="s">
        <v>29</v>
      </c>
      <c r="C197" s="327"/>
      <c r="D197" s="327"/>
      <c r="E197" s="327"/>
      <c r="F197" s="327"/>
      <c r="G197" s="327"/>
      <c r="H197" s="327"/>
      <c r="I197" s="327"/>
      <c r="J197" s="327"/>
      <c r="K197" s="328"/>
      <c r="L197" s="109">
        <f>L196</f>
        <v>116</v>
      </c>
      <c r="M197" s="110">
        <v>0</v>
      </c>
      <c r="N197" s="110">
        <v>0</v>
      </c>
      <c r="O197" s="133"/>
      <c r="P197" s="119"/>
      <c r="Q197" s="119"/>
      <c r="R197" s="120"/>
      <c r="S197" s="119"/>
      <c r="T197" s="121"/>
    </row>
    <row r="198" spans="1:21" s="17" customFormat="1" ht="21" customHeight="1" x14ac:dyDescent="0.15">
      <c r="A198" s="324"/>
      <c r="B198" s="329" t="s">
        <v>165</v>
      </c>
      <c r="C198" s="298" t="s">
        <v>166</v>
      </c>
      <c r="D198" s="344" t="s">
        <v>413</v>
      </c>
      <c r="E198" s="345"/>
      <c r="F198" s="346"/>
      <c r="G198" s="332" t="s">
        <v>413</v>
      </c>
      <c r="H198" s="332" t="s">
        <v>413</v>
      </c>
      <c r="I198" s="332" t="s">
        <v>167</v>
      </c>
      <c r="J198" s="332" t="s">
        <v>168</v>
      </c>
      <c r="K198" s="159">
        <v>84.854699999999994</v>
      </c>
      <c r="L198" s="43">
        <v>55</v>
      </c>
      <c r="M198" s="79">
        <v>0</v>
      </c>
      <c r="N198" s="79">
        <v>0</v>
      </c>
      <c r="O198" s="317" t="s">
        <v>237</v>
      </c>
      <c r="P198" s="364" t="s">
        <v>169</v>
      </c>
      <c r="Q198" s="231" t="s">
        <v>170</v>
      </c>
      <c r="R198" s="240" t="s">
        <v>45</v>
      </c>
      <c r="S198" s="231" t="s">
        <v>230</v>
      </c>
      <c r="T198" s="234" t="s">
        <v>205</v>
      </c>
    </row>
    <row r="199" spans="1:21" s="17" customFormat="1" ht="21" customHeight="1" x14ac:dyDescent="0.15">
      <c r="A199" s="324"/>
      <c r="B199" s="330"/>
      <c r="C199" s="299"/>
      <c r="D199" s="347"/>
      <c r="E199" s="348"/>
      <c r="F199" s="349"/>
      <c r="G199" s="333"/>
      <c r="H199" s="333"/>
      <c r="I199" s="334"/>
      <c r="J199" s="334"/>
      <c r="K199" s="159">
        <v>84.9923</v>
      </c>
      <c r="L199" s="43">
        <v>11</v>
      </c>
      <c r="M199" s="79">
        <v>0</v>
      </c>
      <c r="N199" s="79">
        <v>0</v>
      </c>
      <c r="O199" s="318"/>
      <c r="P199" s="365"/>
      <c r="Q199" s="232"/>
      <c r="R199" s="241"/>
      <c r="S199" s="232"/>
      <c r="T199" s="235"/>
    </row>
    <row r="200" spans="1:21" s="17" customFormat="1" ht="21" customHeight="1" x14ac:dyDescent="0.15">
      <c r="A200" s="324"/>
      <c r="B200" s="330"/>
      <c r="C200" s="300"/>
      <c r="D200" s="350"/>
      <c r="E200" s="351"/>
      <c r="F200" s="352"/>
      <c r="G200" s="84" t="s">
        <v>171</v>
      </c>
      <c r="H200" s="85"/>
      <c r="I200" s="86"/>
      <c r="J200" s="86"/>
      <c r="K200" s="144"/>
      <c r="L200" s="87">
        <f>L198+L199</f>
        <v>66</v>
      </c>
      <c r="M200" s="96">
        <v>0</v>
      </c>
      <c r="N200" s="96">
        <v>0</v>
      </c>
      <c r="O200" s="319"/>
      <c r="P200" s="366"/>
      <c r="Q200" s="233"/>
      <c r="R200" s="242"/>
      <c r="S200" s="233"/>
      <c r="T200" s="236"/>
    </row>
    <row r="201" spans="1:21" s="17" customFormat="1" ht="21" customHeight="1" x14ac:dyDescent="0.15">
      <c r="A201" s="324"/>
      <c r="B201" s="330"/>
      <c r="C201" s="298" t="s">
        <v>172</v>
      </c>
      <c r="D201" s="344" t="s">
        <v>413</v>
      </c>
      <c r="E201" s="345"/>
      <c r="F201" s="346"/>
      <c r="G201" s="332" t="s">
        <v>413</v>
      </c>
      <c r="H201" s="332" t="s">
        <v>413</v>
      </c>
      <c r="I201" s="332" t="s">
        <v>173</v>
      </c>
      <c r="J201" s="332" t="s">
        <v>174</v>
      </c>
      <c r="K201" s="159">
        <v>84.741100000000003</v>
      </c>
      <c r="L201" s="43">
        <v>44</v>
      </c>
      <c r="M201" s="79">
        <v>0</v>
      </c>
      <c r="N201" s="79">
        <v>0</v>
      </c>
      <c r="O201" s="317" t="s">
        <v>238</v>
      </c>
      <c r="P201" s="364" t="s">
        <v>175</v>
      </c>
      <c r="Q201" s="231" t="s">
        <v>176</v>
      </c>
      <c r="R201" s="240" t="s">
        <v>27</v>
      </c>
      <c r="S201" s="231" t="s">
        <v>230</v>
      </c>
      <c r="T201" s="234" t="s">
        <v>205</v>
      </c>
    </row>
    <row r="202" spans="1:21" s="17" customFormat="1" ht="21" customHeight="1" x14ac:dyDescent="0.15">
      <c r="A202" s="324"/>
      <c r="B202" s="330"/>
      <c r="C202" s="299"/>
      <c r="D202" s="347"/>
      <c r="E202" s="348"/>
      <c r="F202" s="349"/>
      <c r="G202" s="333"/>
      <c r="H202" s="333"/>
      <c r="I202" s="333"/>
      <c r="J202" s="333"/>
      <c r="K202" s="159">
        <v>72.718999999999994</v>
      </c>
      <c r="L202" s="43">
        <v>18</v>
      </c>
      <c r="M202" s="79">
        <v>3</v>
      </c>
      <c r="N202" s="79">
        <v>1</v>
      </c>
      <c r="O202" s="318"/>
      <c r="P202" s="365"/>
      <c r="Q202" s="232"/>
      <c r="R202" s="241"/>
      <c r="S202" s="232"/>
      <c r="T202" s="235"/>
    </row>
    <row r="203" spans="1:21" s="17" customFormat="1" ht="21" customHeight="1" x14ac:dyDescent="0.15">
      <c r="A203" s="324"/>
      <c r="B203" s="330"/>
      <c r="C203" s="299"/>
      <c r="D203" s="347"/>
      <c r="E203" s="348"/>
      <c r="F203" s="349"/>
      <c r="G203" s="333"/>
      <c r="H203" s="333"/>
      <c r="I203" s="333"/>
      <c r="J203" s="333"/>
      <c r="K203" s="159" t="s">
        <v>221</v>
      </c>
      <c r="L203" s="43">
        <v>21</v>
      </c>
      <c r="M203" s="79">
        <v>1</v>
      </c>
      <c r="N203" s="79">
        <v>0</v>
      </c>
      <c r="O203" s="318"/>
      <c r="P203" s="365"/>
      <c r="Q203" s="232"/>
      <c r="R203" s="241"/>
      <c r="S203" s="232"/>
      <c r="T203" s="235"/>
    </row>
    <row r="204" spans="1:21" s="17" customFormat="1" ht="21" customHeight="1" x14ac:dyDescent="0.15">
      <c r="A204" s="324"/>
      <c r="B204" s="330"/>
      <c r="C204" s="299"/>
      <c r="D204" s="347"/>
      <c r="E204" s="348"/>
      <c r="F204" s="349"/>
      <c r="G204" s="334"/>
      <c r="H204" s="334"/>
      <c r="I204" s="334"/>
      <c r="J204" s="334"/>
      <c r="K204" s="159" t="s">
        <v>222</v>
      </c>
      <c r="L204" s="43">
        <v>16</v>
      </c>
      <c r="M204" s="79">
        <v>4</v>
      </c>
      <c r="N204" s="79">
        <v>0</v>
      </c>
      <c r="O204" s="318"/>
      <c r="P204" s="365"/>
      <c r="Q204" s="232"/>
      <c r="R204" s="241"/>
      <c r="S204" s="232"/>
      <c r="T204" s="235"/>
    </row>
    <row r="205" spans="1:21" s="17" customFormat="1" ht="21" customHeight="1" x14ac:dyDescent="0.15">
      <c r="A205" s="324"/>
      <c r="B205" s="331"/>
      <c r="C205" s="300"/>
      <c r="D205" s="350"/>
      <c r="E205" s="351"/>
      <c r="F205" s="352"/>
      <c r="G205" s="84" t="s">
        <v>171</v>
      </c>
      <c r="H205" s="85"/>
      <c r="I205" s="86"/>
      <c r="J205" s="86"/>
      <c r="K205" s="144"/>
      <c r="L205" s="87">
        <f>SUM(L201:L204)</f>
        <v>99</v>
      </c>
      <c r="M205" s="96">
        <v>8</v>
      </c>
      <c r="N205" s="96">
        <v>1</v>
      </c>
      <c r="O205" s="319"/>
      <c r="P205" s="366"/>
      <c r="Q205" s="233"/>
      <c r="R205" s="242"/>
      <c r="S205" s="233"/>
      <c r="T205" s="236"/>
    </row>
    <row r="206" spans="1:21" s="17" customFormat="1" ht="21" customHeight="1" x14ac:dyDescent="0.15">
      <c r="A206" s="325"/>
      <c r="B206" s="326" t="s">
        <v>177</v>
      </c>
      <c r="C206" s="327"/>
      <c r="D206" s="327"/>
      <c r="E206" s="327"/>
      <c r="F206" s="327"/>
      <c r="G206" s="327"/>
      <c r="H206" s="327"/>
      <c r="I206" s="327"/>
      <c r="J206" s="327"/>
      <c r="K206" s="328"/>
      <c r="L206" s="122">
        <f>L200+L205</f>
        <v>165</v>
      </c>
      <c r="M206" s="142">
        <v>8</v>
      </c>
      <c r="N206" s="142">
        <v>1</v>
      </c>
      <c r="O206" s="124"/>
      <c r="P206" s="125"/>
      <c r="Q206" s="125"/>
      <c r="R206" s="126"/>
      <c r="S206" s="125"/>
      <c r="T206" s="127"/>
    </row>
    <row r="207" spans="1:21" s="17" customFormat="1" x14ac:dyDescent="0.15">
      <c r="A207" s="21"/>
      <c r="B207" s="21"/>
      <c r="C207" s="22"/>
      <c r="D207" s="23"/>
      <c r="E207" s="23"/>
      <c r="F207" s="23"/>
      <c r="G207" s="23"/>
      <c r="H207" s="23"/>
      <c r="I207" s="23"/>
      <c r="J207" s="23"/>
      <c r="K207" s="155"/>
      <c r="L207" s="24"/>
      <c r="M207" s="24"/>
      <c r="N207" s="24"/>
      <c r="O207" s="25"/>
      <c r="P207" s="25"/>
      <c r="Q207" s="25"/>
      <c r="R207" s="25"/>
      <c r="S207" s="25"/>
      <c r="T207" s="25"/>
    </row>
    <row r="208" spans="1:21" s="168" customFormat="1" x14ac:dyDescent="0.15"/>
    <row r="209" spans="1:21" s="168" customFormat="1" ht="0.75" customHeight="1" x14ac:dyDescent="0.15">
      <c r="A209" s="320"/>
      <c r="B209" s="321"/>
      <c r="C209" s="321"/>
      <c r="D209" s="321"/>
      <c r="E209" s="321"/>
      <c r="F209" s="321"/>
      <c r="G209" s="321"/>
      <c r="H209" s="321"/>
      <c r="I209" s="321"/>
      <c r="J209" s="321"/>
      <c r="K209" s="321"/>
      <c r="L209" s="321"/>
      <c r="M209" s="321"/>
      <c r="N209" s="321"/>
      <c r="O209" s="321"/>
      <c r="P209" s="321"/>
      <c r="Q209" s="321"/>
      <c r="R209" s="321"/>
    </row>
    <row r="210" spans="1:21" s="168" customFormat="1" x14ac:dyDescent="0.15">
      <c r="A210" s="321"/>
      <c r="B210" s="321"/>
      <c r="C210" s="321"/>
      <c r="D210" s="321"/>
      <c r="E210" s="321"/>
      <c r="F210" s="321"/>
      <c r="G210" s="321"/>
      <c r="H210" s="321"/>
      <c r="I210" s="321"/>
      <c r="J210" s="321"/>
      <c r="K210" s="321"/>
      <c r="L210" s="321"/>
      <c r="M210" s="321"/>
      <c r="N210" s="321"/>
      <c r="O210" s="321"/>
      <c r="P210" s="321"/>
      <c r="Q210" s="321"/>
      <c r="R210" s="321"/>
    </row>
    <row r="211" spans="1:21" s="168" customFormat="1" x14ac:dyDescent="0.15">
      <c r="A211" s="321"/>
      <c r="B211" s="321"/>
      <c r="C211" s="321"/>
      <c r="D211" s="321"/>
      <c r="E211" s="321"/>
      <c r="F211" s="321"/>
      <c r="G211" s="321"/>
      <c r="H211" s="321"/>
      <c r="I211" s="321"/>
      <c r="J211" s="321"/>
      <c r="K211" s="321"/>
      <c r="L211" s="321"/>
      <c r="M211" s="321"/>
      <c r="N211" s="321"/>
      <c r="O211" s="321"/>
      <c r="P211" s="321"/>
      <c r="Q211" s="321"/>
      <c r="R211" s="321"/>
    </row>
    <row r="212" spans="1:21" s="168" customFormat="1" x14ac:dyDescent="0.15">
      <c r="A212" s="321"/>
      <c r="B212" s="321"/>
      <c r="C212" s="321"/>
      <c r="D212" s="321"/>
      <c r="E212" s="321"/>
      <c r="F212" s="321"/>
      <c r="G212" s="321"/>
      <c r="H212" s="321"/>
      <c r="I212" s="321"/>
      <c r="J212" s="321"/>
      <c r="K212" s="321"/>
      <c r="L212" s="321"/>
      <c r="M212" s="321"/>
      <c r="N212" s="321"/>
      <c r="O212" s="321"/>
      <c r="P212" s="321"/>
      <c r="Q212" s="321"/>
      <c r="R212" s="321"/>
    </row>
    <row r="213" spans="1:21" s="168" customFormat="1" x14ac:dyDescent="0.15">
      <c r="A213" s="321"/>
      <c r="B213" s="321"/>
      <c r="C213" s="321"/>
      <c r="D213" s="321"/>
      <c r="E213" s="321"/>
      <c r="F213" s="321"/>
      <c r="G213" s="321"/>
      <c r="H213" s="321"/>
      <c r="I213" s="321"/>
      <c r="J213" s="321"/>
      <c r="K213" s="321"/>
      <c r="L213" s="321"/>
      <c r="M213" s="321"/>
      <c r="N213" s="321"/>
      <c r="O213" s="321"/>
      <c r="P213" s="321"/>
      <c r="Q213" s="321"/>
      <c r="R213" s="321"/>
    </row>
    <row r="214" spans="1:21" s="168" customFormat="1" x14ac:dyDescent="0.15">
      <c r="A214" s="321"/>
      <c r="B214" s="321"/>
      <c r="C214" s="321"/>
      <c r="D214" s="321"/>
      <c r="E214" s="321"/>
      <c r="F214" s="321"/>
      <c r="G214" s="321"/>
      <c r="H214" s="321"/>
      <c r="I214" s="321"/>
      <c r="J214" s="321"/>
      <c r="K214" s="321"/>
      <c r="L214" s="321"/>
      <c r="M214" s="321"/>
      <c r="N214" s="321"/>
      <c r="O214" s="321"/>
      <c r="P214" s="321"/>
      <c r="Q214" s="321"/>
      <c r="R214" s="321"/>
    </row>
    <row r="215" spans="1:21" s="168" customFormat="1" x14ac:dyDescent="0.15">
      <c r="A215" s="321"/>
      <c r="B215" s="321"/>
      <c r="C215" s="321"/>
      <c r="D215" s="321"/>
      <c r="E215" s="321"/>
      <c r="F215" s="321"/>
      <c r="G215" s="321"/>
      <c r="H215" s="321"/>
      <c r="I215" s="321"/>
      <c r="J215" s="321"/>
      <c r="K215" s="321"/>
      <c r="L215" s="321"/>
      <c r="M215" s="321"/>
      <c r="N215" s="321"/>
      <c r="O215" s="321"/>
      <c r="P215" s="321"/>
      <c r="Q215" s="321"/>
      <c r="R215" s="321"/>
    </row>
    <row r="216" spans="1:21" s="168" customFormat="1" x14ac:dyDescent="0.15">
      <c r="A216" s="321"/>
      <c r="B216" s="321"/>
      <c r="C216" s="321"/>
      <c r="D216" s="321"/>
      <c r="E216" s="321"/>
      <c r="F216" s="321"/>
      <c r="G216" s="321"/>
      <c r="H216" s="321"/>
      <c r="I216" s="321"/>
      <c r="J216" s="321"/>
      <c r="K216" s="321"/>
      <c r="L216" s="321"/>
      <c r="M216" s="321"/>
      <c r="N216" s="321"/>
      <c r="O216" s="321"/>
      <c r="P216" s="321"/>
      <c r="Q216" s="321"/>
      <c r="R216" s="321"/>
    </row>
    <row r="217" spans="1:21" s="168" customFormat="1" x14ac:dyDescent="0.15"/>
    <row r="218" spans="1:21" x14ac:dyDescent="0.15">
      <c r="A218" s="21"/>
      <c r="B218" s="21"/>
      <c r="C218" s="22"/>
      <c r="D218" s="23"/>
      <c r="E218" s="23"/>
      <c r="F218" s="23"/>
      <c r="G218" s="23"/>
      <c r="H218" s="23"/>
      <c r="I218" s="23"/>
      <c r="J218" s="23"/>
      <c r="K218" s="155"/>
      <c r="L218" s="24"/>
      <c r="M218" s="24"/>
      <c r="N218" s="24"/>
      <c r="O218" s="25"/>
      <c r="P218" s="25"/>
      <c r="Q218" s="25"/>
      <c r="R218" s="25"/>
      <c r="S218" s="25"/>
      <c r="T218" s="25"/>
      <c r="U218" s="17"/>
    </row>
    <row r="219" spans="1:21" x14ac:dyDescent="0.15">
      <c r="A219" s="21"/>
      <c r="B219" s="21"/>
      <c r="C219" s="22"/>
      <c r="D219" s="23"/>
      <c r="E219" s="23"/>
      <c r="F219" s="23"/>
      <c r="G219" s="23"/>
      <c r="H219" s="23"/>
      <c r="I219" s="23"/>
      <c r="J219" s="23"/>
      <c r="K219" s="155"/>
      <c r="L219" s="24"/>
      <c r="M219" s="24"/>
      <c r="N219" s="24"/>
      <c r="O219" s="25"/>
      <c r="P219" s="25"/>
      <c r="Q219" s="25"/>
      <c r="R219" s="25"/>
      <c r="S219" s="25"/>
      <c r="T219" s="25"/>
      <c r="U219" s="17"/>
    </row>
    <row r="220" spans="1:21" x14ac:dyDescent="0.15">
      <c r="A220" s="21"/>
      <c r="B220" s="21"/>
      <c r="C220" s="22"/>
      <c r="D220" s="23"/>
      <c r="E220" s="23"/>
      <c r="F220" s="23"/>
      <c r="G220" s="23"/>
      <c r="H220" s="23"/>
      <c r="I220" s="23"/>
      <c r="J220" s="23"/>
      <c r="K220" s="155"/>
      <c r="L220" s="24"/>
      <c r="M220" s="24"/>
      <c r="N220" s="24"/>
      <c r="O220" s="25"/>
      <c r="P220" s="25"/>
      <c r="Q220" s="25"/>
      <c r="R220" s="25"/>
      <c r="S220" s="25"/>
      <c r="T220" s="25"/>
      <c r="U220" s="17"/>
    </row>
    <row r="221" spans="1:21" x14ac:dyDescent="0.15">
      <c r="A221" s="21"/>
      <c r="B221" s="21"/>
      <c r="C221" s="22"/>
      <c r="D221" s="23"/>
      <c r="E221" s="23"/>
      <c r="F221" s="23"/>
      <c r="G221" s="23"/>
      <c r="H221" s="23"/>
      <c r="I221" s="23"/>
      <c r="J221" s="23"/>
      <c r="K221" s="155"/>
      <c r="L221" s="24"/>
      <c r="M221" s="24"/>
      <c r="N221" s="24"/>
      <c r="O221" s="25"/>
      <c r="P221" s="25"/>
      <c r="Q221" s="25"/>
      <c r="R221" s="25"/>
      <c r="S221" s="25"/>
      <c r="T221" s="25"/>
      <c r="U221" s="17"/>
    </row>
    <row r="222" spans="1:21" x14ac:dyDescent="0.15">
      <c r="A222" s="21"/>
      <c r="B222" s="21"/>
      <c r="C222" s="22"/>
      <c r="D222" s="23"/>
      <c r="E222" s="23"/>
      <c r="F222" s="23"/>
      <c r="G222" s="23"/>
      <c r="H222" s="23"/>
      <c r="I222" s="23"/>
      <c r="J222" s="23"/>
      <c r="K222" s="155"/>
      <c r="L222" s="24"/>
      <c r="M222" s="24"/>
      <c r="N222" s="24"/>
      <c r="O222" s="25"/>
      <c r="P222" s="25"/>
      <c r="Q222" s="25"/>
      <c r="R222" s="25"/>
      <c r="S222" s="25"/>
      <c r="T222" s="25"/>
      <c r="U222" s="17"/>
    </row>
    <row r="223" spans="1:21" x14ac:dyDescent="0.15">
      <c r="A223" s="21"/>
      <c r="B223" s="21"/>
      <c r="C223" s="22"/>
      <c r="D223" s="23"/>
      <c r="E223" s="23"/>
      <c r="F223" s="23"/>
      <c r="G223" s="23"/>
      <c r="H223" s="23"/>
      <c r="I223" s="23"/>
      <c r="J223" s="23"/>
      <c r="K223" s="155"/>
      <c r="L223" s="24"/>
      <c r="M223" s="24"/>
      <c r="N223" s="24"/>
      <c r="O223" s="25"/>
      <c r="P223" s="25"/>
      <c r="Q223" s="25"/>
      <c r="R223" s="25"/>
      <c r="S223" s="25"/>
      <c r="T223" s="25"/>
      <c r="U223" s="17"/>
    </row>
    <row r="224" spans="1:21" x14ac:dyDescent="0.15">
      <c r="A224" s="21"/>
      <c r="B224" s="21"/>
      <c r="C224" s="22"/>
      <c r="D224" s="23"/>
      <c r="E224" s="23"/>
      <c r="F224" s="23"/>
      <c r="G224" s="23"/>
      <c r="H224" s="23"/>
      <c r="I224" s="23"/>
      <c r="J224" s="23"/>
      <c r="K224" s="155"/>
      <c r="L224" s="24"/>
      <c r="M224" s="24"/>
      <c r="N224" s="24"/>
      <c r="O224" s="25"/>
      <c r="P224" s="25"/>
      <c r="Q224" s="25"/>
      <c r="R224" s="25"/>
      <c r="S224" s="25"/>
      <c r="T224" s="25"/>
      <c r="U224" s="17"/>
    </row>
    <row r="225" spans="1:21" x14ac:dyDescent="0.15">
      <c r="A225" s="21"/>
      <c r="B225" s="21"/>
      <c r="C225" s="22"/>
      <c r="D225" s="23"/>
      <c r="E225" s="23"/>
      <c r="F225" s="23"/>
      <c r="G225" s="23"/>
      <c r="H225" s="23"/>
      <c r="I225" s="23"/>
      <c r="J225" s="23"/>
      <c r="K225" s="155"/>
      <c r="L225" s="24"/>
      <c r="M225" s="24"/>
      <c r="N225" s="24"/>
      <c r="O225" s="25"/>
      <c r="P225" s="25"/>
      <c r="Q225" s="25"/>
      <c r="R225" s="25"/>
      <c r="S225" s="25"/>
      <c r="T225" s="25"/>
      <c r="U225" s="17"/>
    </row>
    <row r="226" spans="1:21" x14ac:dyDescent="0.15">
      <c r="A226" s="21"/>
      <c r="B226" s="21"/>
      <c r="C226" s="22"/>
      <c r="D226" s="23"/>
      <c r="E226" s="23"/>
      <c r="F226" s="23"/>
      <c r="G226" s="23"/>
      <c r="H226" s="23"/>
      <c r="I226" s="23"/>
      <c r="J226" s="23"/>
      <c r="K226" s="155"/>
      <c r="L226" s="24"/>
      <c r="M226" s="24"/>
      <c r="N226" s="24"/>
      <c r="O226" s="25"/>
      <c r="P226" s="25"/>
      <c r="Q226" s="25"/>
      <c r="R226" s="25"/>
      <c r="S226" s="25"/>
      <c r="T226" s="25"/>
      <c r="U226" s="17"/>
    </row>
    <row r="227" spans="1:21" x14ac:dyDescent="0.15">
      <c r="A227" s="21"/>
      <c r="B227" s="21"/>
      <c r="C227" s="22"/>
      <c r="D227" s="23"/>
      <c r="E227" s="23"/>
      <c r="F227" s="23"/>
      <c r="G227" s="23"/>
      <c r="H227" s="23"/>
      <c r="I227" s="23"/>
      <c r="J227" s="23"/>
      <c r="K227" s="155"/>
      <c r="L227" s="24"/>
      <c r="M227" s="24"/>
      <c r="N227" s="24"/>
      <c r="O227" s="25"/>
      <c r="P227" s="25"/>
      <c r="Q227" s="25"/>
      <c r="R227" s="25"/>
      <c r="S227" s="25"/>
      <c r="T227" s="25"/>
      <c r="U227" s="17"/>
    </row>
    <row r="228" spans="1:21" x14ac:dyDescent="0.15">
      <c r="A228" s="21"/>
      <c r="B228" s="21"/>
      <c r="C228" s="22"/>
      <c r="D228" s="23"/>
      <c r="E228" s="23"/>
      <c r="F228" s="23"/>
      <c r="G228" s="23"/>
      <c r="H228" s="23"/>
      <c r="I228" s="23"/>
      <c r="J228" s="23"/>
      <c r="K228" s="155"/>
      <c r="L228" s="24"/>
      <c r="M228" s="24"/>
      <c r="N228" s="24"/>
      <c r="O228" s="25"/>
      <c r="P228" s="25"/>
      <c r="Q228" s="25"/>
      <c r="R228" s="25"/>
      <c r="S228" s="25"/>
      <c r="T228" s="25"/>
      <c r="U228" s="17"/>
    </row>
    <row r="229" spans="1:21" x14ac:dyDescent="0.15">
      <c r="A229" s="21"/>
      <c r="B229" s="21"/>
      <c r="C229" s="22"/>
      <c r="D229" s="23"/>
      <c r="E229" s="23"/>
      <c r="F229" s="23"/>
      <c r="G229" s="23"/>
      <c r="H229" s="23"/>
      <c r="I229" s="23"/>
      <c r="J229" s="23"/>
      <c r="K229" s="155"/>
      <c r="L229" s="24"/>
      <c r="M229" s="24"/>
      <c r="N229" s="24"/>
      <c r="O229" s="25"/>
      <c r="P229" s="25"/>
      <c r="Q229" s="25"/>
      <c r="R229" s="25"/>
      <c r="S229" s="25"/>
      <c r="T229" s="25"/>
      <c r="U229" s="17"/>
    </row>
    <row r="230" spans="1:21" x14ac:dyDescent="0.15">
      <c r="A230" s="21"/>
      <c r="B230" s="21"/>
      <c r="C230" s="22"/>
      <c r="D230" s="23"/>
      <c r="E230" s="23"/>
      <c r="F230" s="23"/>
      <c r="G230" s="23"/>
      <c r="H230" s="23"/>
      <c r="I230" s="23"/>
      <c r="J230" s="23"/>
      <c r="K230" s="155"/>
      <c r="L230" s="24"/>
      <c r="M230" s="24"/>
      <c r="N230" s="24"/>
      <c r="O230" s="25"/>
      <c r="P230" s="25"/>
      <c r="Q230" s="25"/>
      <c r="R230" s="25"/>
      <c r="S230" s="25"/>
      <c r="T230" s="25"/>
      <c r="U230" s="17"/>
    </row>
    <row r="231" spans="1:21" x14ac:dyDescent="0.15">
      <c r="A231" s="21"/>
      <c r="B231" s="21"/>
      <c r="C231" s="22"/>
      <c r="D231" s="23"/>
      <c r="E231" s="23"/>
      <c r="F231" s="23"/>
      <c r="G231" s="23"/>
      <c r="H231" s="23"/>
      <c r="I231" s="23"/>
      <c r="J231" s="23"/>
      <c r="K231" s="155"/>
      <c r="L231" s="24"/>
      <c r="M231" s="24"/>
      <c r="N231" s="24"/>
      <c r="O231" s="25"/>
      <c r="P231" s="25"/>
      <c r="Q231" s="25"/>
      <c r="R231" s="25"/>
      <c r="S231" s="25"/>
      <c r="T231" s="25"/>
      <c r="U231" s="17"/>
    </row>
    <row r="232" spans="1:21" x14ac:dyDescent="0.15">
      <c r="A232" s="21"/>
      <c r="B232" s="21"/>
      <c r="C232" s="22"/>
      <c r="D232" s="23"/>
      <c r="E232" s="23"/>
      <c r="F232" s="23"/>
      <c r="G232" s="23"/>
      <c r="H232" s="23"/>
      <c r="I232" s="23"/>
      <c r="J232" s="23"/>
      <c r="K232" s="155"/>
      <c r="L232" s="24"/>
      <c r="M232" s="24"/>
      <c r="N232" s="24"/>
      <c r="O232" s="25"/>
      <c r="P232" s="25"/>
      <c r="Q232" s="25"/>
      <c r="R232" s="25"/>
      <c r="S232" s="25"/>
      <c r="T232" s="25"/>
      <c r="U232" s="17"/>
    </row>
    <row r="233" spans="1:21" x14ac:dyDescent="0.15">
      <c r="A233" s="21"/>
      <c r="B233" s="21"/>
      <c r="C233" s="22"/>
      <c r="D233" s="23"/>
      <c r="E233" s="23"/>
      <c r="F233" s="23"/>
      <c r="G233" s="23"/>
      <c r="H233" s="23"/>
      <c r="I233" s="23"/>
      <c r="J233" s="23"/>
      <c r="K233" s="155"/>
      <c r="L233" s="24"/>
      <c r="M233" s="24"/>
      <c r="N233" s="24"/>
      <c r="O233" s="25"/>
      <c r="P233" s="25"/>
      <c r="Q233" s="25"/>
      <c r="R233" s="25"/>
      <c r="S233" s="25"/>
      <c r="T233" s="25"/>
      <c r="U233" s="17"/>
    </row>
    <row r="234" spans="1:21" x14ac:dyDescent="0.15">
      <c r="A234" s="21"/>
      <c r="B234" s="21"/>
      <c r="C234" s="22"/>
      <c r="D234" s="23"/>
      <c r="E234" s="23"/>
      <c r="F234" s="23"/>
      <c r="G234" s="23"/>
      <c r="H234" s="23"/>
      <c r="I234" s="23"/>
      <c r="J234" s="23"/>
      <c r="K234" s="155"/>
      <c r="L234" s="24"/>
      <c r="M234" s="24"/>
      <c r="N234" s="24"/>
      <c r="O234" s="25"/>
      <c r="P234" s="25"/>
      <c r="Q234" s="25"/>
      <c r="R234" s="25"/>
      <c r="S234" s="25"/>
      <c r="T234" s="25"/>
      <c r="U234" s="17"/>
    </row>
    <row r="235" spans="1:21" x14ac:dyDescent="0.15">
      <c r="A235" s="21"/>
      <c r="B235" s="21"/>
      <c r="C235" s="22"/>
      <c r="D235" s="23"/>
      <c r="E235" s="23"/>
      <c r="F235" s="23"/>
      <c r="G235" s="23"/>
      <c r="H235" s="23"/>
      <c r="I235" s="23"/>
      <c r="J235" s="23"/>
      <c r="K235" s="155"/>
      <c r="L235" s="24"/>
      <c r="M235" s="24"/>
      <c r="N235" s="24"/>
      <c r="O235" s="25"/>
      <c r="P235" s="25"/>
      <c r="Q235" s="25"/>
      <c r="R235" s="25"/>
      <c r="S235" s="25"/>
      <c r="T235" s="25"/>
      <c r="U235" s="17"/>
    </row>
    <row r="236" spans="1:21" x14ac:dyDescent="0.15">
      <c r="A236" s="21"/>
      <c r="B236" s="21"/>
      <c r="C236" s="22"/>
      <c r="D236" s="23"/>
      <c r="E236" s="23"/>
      <c r="F236" s="23"/>
      <c r="G236" s="23"/>
      <c r="H236" s="23"/>
      <c r="I236" s="23"/>
      <c r="J236" s="23"/>
      <c r="K236" s="155"/>
      <c r="L236" s="24"/>
      <c r="M236" s="24"/>
      <c r="N236" s="24"/>
      <c r="O236" s="25"/>
      <c r="P236" s="25"/>
      <c r="Q236" s="25"/>
      <c r="R236" s="25"/>
      <c r="S236" s="25"/>
      <c r="T236" s="25"/>
      <c r="U236" s="17"/>
    </row>
    <row r="237" spans="1:21" x14ac:dyDescent="0.15">
      <c r="A237" s="21"/>
      <c r="B237" s="21"/>
      <c r="C237" s="22"/>
      <c r="D237" s="23"/>
      <c r="E237" s="23"/>
      <c r="F237" s="23"/>
      <c r="G237" s="23"/>
      <c r="H237" s="23"/>
      <c r="I237" s="23"/>
      <c r="J237" s="23"/>
      <c r="K237" s="155"/>
      <c r="L237" s="24"/>
      <c r="M237" s="24"/>
      <c r="N237" s="24"/>
      <c r="O237" s="25"/>
      <c r="P237" s="25"/>
      <c r="Q237" s="25"/>
      <c r="R237" s="25"/>
      <c r="S237" s="25"/>
      <c r="T237" s="25"/>
      <c r="U237" s="17"/>
    </row>
    <row r="238" spans="1:21" x14ac:dyDescent="0.15">
      <c r="A238" s="21"/>
      <c r="B238" s="21"/>
      <c r="C238" s="22"/>
      <c r="D238" s="23"/>
      <c r="E238" s="23"/>
      <c r="F238" s="23"/>
      <c r="G238" s="23"/>
      <c r="H238" s="23"/>
      <c r="I238" s="23"/>
      <c r="J238" s="23"/>
      <c r="K238" s="155"/>
      <c r="L238" s="24"/>
      <c r="M238" s="24"/>
      <c r="N238" s="24"/>
      <c r="O238" s="25"/>
      <c r="P238" s="25"/>
      <c r="Q238" s="25"/>
      <c r="R238" s="25"/>
      <c r="S238" s="25"/>
      <c r="T238" s="25"/>
      <c r="U238" s="17"/>
    </row>
    <row r="239" spans="1:21" x14ac:dyDescent="0.15">
      <c r="A239" s="21"/>
      <c r="B239" s="21"/>
      <c r="C239" s="22"/>
      <c r="D239" s="23"/>
      <c r="E239" s="23"/>
      <c r="F239" s="23"/>
      <c r="G239" s="23"/>
      <c r="H239" s="23"/>
      <c r="I239" s="23"/>
      <c r="J239" s="23"/>
      <c r="K239" s="155"/>
      <c r="L239" s="24"/>
      <c r="M239" s="24"/>
      <c r="N239" s="24"/>
      <c r="O239" s="25"/>
      <c r="P239" s="25"/>
      <c r="Q239" s="25"/>
      <c r="R239" s="25"/>
      <c r="S239" s="25"/>
      <c r="T239" s="25"/>
      <c r="U239" s="17"/>
    </row>
    <row r="240" spans="1:21" x14ac:dyDescent="0.15">
      <c r="A240" s="21"/>
      <c r="B240" s="21"/>
      <c r="C240" s="22"/>
      <c r="D240" s="23"/>
      <c r="E240" s="23"/>
      <c r="F240" s="23"/>
      <c r="G240" s="23"/>
      <c r="H240" s="23"/>
      <c r="I240" s="23"/>
      <c r="J240" s="23"/>
      <c r="K240" s="155"/>
      <c r="L240" s="24"/>
      <c r="M240" s="24"/>
      <c r="N240" s="24"/>
      <c r="O240" s="25"/>
      <c r="P240" s="25"/>
      <c r="Q240" s="25"/>
      <c r="R240" s="25"/>
      <c r="S240" s="25"/>
      <c r="T240" s="25"/>
      <c r="U240" s="17"/>
    </row>
    <row r="241" spans="1:21" x14ac:dyDescent="0.15">
      <c r="A241" s="21"/>
      <c r="B241" s="21"/>
      <c r="C241" s="22"/>
      <c r="D241" s="23"/>
      <c r="E241" s="23"/>
      <c r="F241" s="23"/>
      <c r="G241" s="23"/>
      <c r="H241" s="23"/>
      <c r="I241" s="23"/>
      <c r="J241" s="23"/>
      <c r="K241" s="155"/>
      <c r="L241" s="24"/>
      <c r="M241" s="24"/>
      <c r="N241" s="24"/>
      <c r="O241" s="25"/>
      <c r="P241" s="25"/>
      <c r="Q241" s="25"/>
      <c r="R241" s="25"/>
      <c r="S241" s="25"/>
      <c r="T241" s="25"/>
      <c r="U241" s="17"/>
    </row>
    <row r="242" spans="1:21" x14ac:dyDescent="0.15">
      <c r="A242" s="21"/>
      <c r="B242" s="21"/>
      <c r="C242" s="22"/>
      <c r="D242" s="23"/>
      <c r="E242" s="23"/>
      <c r="F242" s="23"/>
      <c r="G242" s="23"/>
      <c r="H242" s="23"/>
      <c r="I242" s="23"/>
      <c r="J242" s="23"/>
      <c r="K242" s="155"/>
      <c r="L242" s="24"/>
      <c r="M242" s="24"/>
      <c r="N242" s="24"/>
      <c r="O242" s="25"/>
      <c r="P242" s="25"/>
      <c r="Q242" s="25"/>
      <c r="R242" s="25"/>
      <c r="S242" s="25"/>
      <c r="T242" s="25"/>
      <c r="U242" s="17"/>
    </row>
    <row r="243" spans="1:21" x14ac:dyDescent="0.15">
      <c r="A243" s="21"/>
      <c r="B243" s="21"/>
      <c r="C243" s="22"/>
      <c r="D243" s="23"/>
      <c r="E243" s="23"/>
      <c r="F243" s="23"/>
      <c r="G243" s="23"/>
      <c r="H243" s="23"/>
      <c r="I243" s="23"/>
      <c r="J243" s="23"/>
      <c r="K243" s="155"/>
      <c r="L243" s="24"/>
      <c r="M243" s="24"/>
      <c r="N243" s="24"/>
      <c r="O243" s="25"/>
      <c r="P243" s="25"/>
      <c r="Q243" s="25"/>
      <c r="R243" s="25"/>
      <c r="S243" s="25"/>
      <c r="T243" s="25"/>
      <c r="U243" s="17"/>
    </row>
    <row r="244" spans="1:21" x14ac:dyDescent="0.15">
      <c r="A244" s="21"/>
      <c r="B244" s="21"/>
      <c r="C244" s="22"/>
      <c r="D244" s="23"/>
      <c r="E244" s="23"/>
      <c r="F244" s="23"/>
      <c r="G244" s="23"/>
      <c r="H244" s="23"/>
      <c r="I244" s="23"/>
      <c r="J244" s="23"/>
      <c r="K244" s="155"/>
      <c r="L244" s="24"/>
      <c r="M244" s="24"/>
      <c r="N244" s="24"/>
      <c r="O244" s="25"/>
      <c r="P244" s="25"/>
      <c r="Q244" s="25"/>
      <c r="R244" s="25"/>
      <c r="S244" s="25"/>
      <c r="T244" s="25"/>
      <c r="U244" s="17"/>
    </row>
    <row r="245" spans="1:21" x14ac:dyDescent="0.15">
      <c r="A245" s="21"/>
      <c r="B245" s="21"/>
      <c r="C245" s="22"/>
      <c r="D245" s="23"/>
      <c r="E245" s="23"/>
      <c r="F245" s="23"/>
      <c r="G245" s="23"/>
      <c r="H245" s="23"/>
      <c r="I245" s="23"/>
      <c r="J245" s="23"/>
      <c r="K245" s="155"/>
      <c r="L245" s="24"/>
      <c r="M245" s="24"/>
      <c r="N245" s="24"/>
      <c r="O245" s="25"/>
      <c r="P245" s="25"/>
      <c r="Q245" s="25"/>
      <c r="R245" s="25"/>
      <c r="S245" s="25"/>
      <c r="T245" s="25"/>
      <c r="U245" s="17"/>
    </row>
    <row r="246" spans="1:21" x14ac:dyDescent="0.15">
      <c r="A246" s="21"/>
      <c r="B246" s="21"/>
      <c r="C246" s="22"/>
      <c r="D246" s="23"/>
      <c r="E246" s="23"/>
      <c r="F246" s="23"/>
      <c r="G246" s="23"/>
      <c r="H246" s="23"/>
      <c r="I246" s="23"/>
      <c r="J246" s="23"/>
      <c r="K246" s="155"/>
      <c r="L246" s="24"/>
      <c r="M246" s="24"/>
      <c r="N246" s="24"/>
      <c r="O246" s="25"/>
      <c r="P246" s="25"/>
      <c r="Q246" s="25"/>
      <c r="R246" s="25"/>
      <c r="S246" s="25"/>
      <c r="T246" s="25"/>
      <c r="U246" s="17"/>
    </row>
    <row r="247" spans="1:21" x14ac:dyDescent="0.15">
      <c r="A247" s="21"/>
      <c r="B247" s="21"/>
      <c r="C247" s="22"/>
      <c r="D247" s="23"/>
      <c r="E247" s="23"/>
      <c r="F247" s="23"/>
      <c r="G247" s="23"/>
      <c r="H247" s="23"/>
      <c r="I247" s="23"/>
      <c r="J247" s="23"/>
      <c r="K247" s="155"/>
      <c r="L247" s="24"/>
      <c r="M247" s="24"/>
      <c r="N247" s="24"/>
      <c r="O247" s="25"/>
      <c r="P247" s="25"/>
      <c r="Q247" s="25"/>
      <c r="R247" s="25"/>
      <c r="S247" s="25"/>
      <c r="T247" s="25"/>
      <c r="U247" s="17"/>
    </row>
    <row r="248" spans="1:21" x14ac:dyDescent="0.15">
      <c r="A248" s="21"/>
      <c r="B248" s="21"/>
      <c r="C248" s="22"/>
      <c r="D248" s="23"/>
      <c r="E248" s="23"/>
      <c r="F248" s="23"/>
      <c r="G248" s="23"/>
      <c r="H248" s="23"/>
      <c r="I248" s="23"/>
      <c r="J248" s="23"/>
      <c r="K248" s="155"/>
      <c r="L248" s="24"/>
      <c r="M248" s="24"/>
      <c r="N248" s="24"/>
      <c r="O248" s="25"/>
      <c r="P248" s="25"/>
      <c r="Q248" s="25"/>
      <c r="R248" s="25"/>
      <c r="S248" s="25"/>
      <c r="T248" s="25"/>
      <c r="U248" s="17"/>
    </row>
    <row r="249" spans="1:21" x14ac:dyDescent="0.15">
      <c r="A249" s="21"/>
      <c r="B249" s="21"/>
      <c r="C249" s="22"/>
      <c r="D249" s="23"/>
      <c r="E249" s="23"/>
      <c r="F249" s="23"/>
      <c r="G249" s="23"/>
      <c r="H249" s="23"/>
      <c r="I249" s="23"/>
      <c r="J249" s="23"/>
      <c r="K249" s="155"/>
      <c r="L249" s="24"/>
      <c r="M249" s="24"/>
      <c r="N249" s="24"/>
      <c r="O249" s="25"/>
      <c r="P249" s="25"/>
      <c r="Q249" s="25"/>
      <c r="R249" s="25"/>
      <c r="S249" s="25"/>
      <c r="T249" s="25"/>
      <c r="U249" s="17"/>
    </row>
    <row r="250" spans="1:21" x14ac:dyDescent="0.15">
      <c r="A250" s="21"/>
      <c r="B250" s="21"/>
      <c r="C250" s="22"/>
      <c r="D250" s="23"/>
      <c r="E250" s="23"/>
      <c r="F250" s="23"/>
      <c r="G250" s="23"/>
      <c r="H250" s="23"/>
      <c r="I250" s="23"/>
      <c r="J250" s="23"/>
      <c r="K250" s="155"/>
      <c r="L250" s="24"/>
      <c r="M250" s="24"/>
      <c r="N250" s="24"/>
      <c r="O250" s="25"/>
      <c r="P250" s="25"/>
      <c r="Q250" s="25"/>
      <c r="R250" s="25"/>
      <c r="S250" s="25"/>
      <c r="T250" s="25"/>
      <c r="U250" s="17"/>
    </row>
    <row r="251" spans="1:21" x14ac:dyDescent="0.15">
      <c r="A251" s="21"/>
      <c r="B251" s="21"/>
      <c r="C251" s="22"/>
      <c r="D251" s="23"/>
      <c r="E251" s="23"/>
      <c r="F251" s="23"/>
      <c r="G251" s="23"/>
      <c r="H251" s="23"/>
      <c r="I251" s="23"/>
      <c r="J251" s="23"/>
      <c r="K251" s="155"/>
      <c r="L251" s="24"/>
      <c r="M251" s="24"/>
      <c r="N251" s="24"/>
      <c r="O251" s="25"/>
      <c r="P251" s="25"/>
      <c r="Q251" s="25"/>
      <c r="R251" s="25"/>
      <c r="S251" s="25"/>
      <c r="T251" s="25"/>
      <c r="U251" s="17"/>
    </row>
    <row r="252" spans="1:21" x14ac:dyDescent="0.15">
      <c r="A252" s="21"/>
      <c r="B252" s="21"/>
      <c r="C252" s="22"/>
      <c r="D252" s="23"/>
      <c r="E252" s="23"/>
      <c r="F252" s="23"/>
      <c r="G252" s="23"/>
      <c r="H252" s="23"/>
      <c r="I252" s="23"/>
      <c r="J252" s="23"/>
      <c r="K252" s="155"/>
      <c r="L252" s="24"/>
      <c r="M252" s="24"/>
      <c r="N252" s="24"/>
      <c r="O252" s="25"/>
      <c r="P252" s="25"/>
      <c r="Q252" s="25"/>
      <c r="R252" s="25"/>
      <c r="S252" s="25"/>
      <c r="T252" s="25"/>
      <c r="U252" s="17"/>
    </row>
    <row r="253" spans="1:21" x14ac:dyDescent="0.15">
      <c r="A253" s="21"/>
      <c r="B253" s="21"/>
      <c r="C253" s="22"/>
      <c r="D253" s="23"/>
      <c r="E253" s="23"/>
      <c r="F253" s="23"/>
      <c r="G253" s="23"/>
      <c r="H253" s="23"/>
      <c r="I253" s="23"/>
      <c r="J253" s="23"/>
      <c r="K253" s="155"/>
      <c r="L253" s="24"/>
      <c r="M253" s="24"/>
      <c r="N253" s="24"/>
      <c r="O253" s="25"/>
      <c r="P253" s="25"/>
      <c r="Q253" s="25"/>
      <c r="R253" s="25"/>
      <c r="S253" s="25"/>
      <c r="T253" s="25"/>
      <c r="U253" s="17"/>
    </row>
    <row r="254" spans="1:21" x14ac:dyDescent="0.15">
      <c r="A254" s="21"/>
      <c r="B254" s="21"/>
      <c r="C254" s="22"/>
      <c r="D254" s="23"/>
      <c r="E254" s="23"/>
      <c r="F254" s="23"/>
      <c r="G254" s="23"/>
      <c r="H254" s="23"/>
      <c r="I254" s="23"/>
      <c r="J254" s="23"/>
      <c r="K254" s="155"/>
      <c r="L254" s="24"/>
      <c r="M254" s="24"/>
      <c r="N254" s="24"/>
      <c r="O254" s="25"/>
      <c r="P254" s="25"/>
      <c r="Q254" s="25"/>
      <c r="R254" s="25"/>
      <c r="S254" s="25"/>
      <c r="T254" s="25"/>
      <c r="U254" s="17"/>
    </row>
    <row r="255" spans="1:21" x14ac:dyDescent="0.15">
      <c r="A255" s="21"/>
      <c r="B255" s="21"/>
      <c r="C255" s="22"/>
      <c r="D255" s="23"/>
      <c r="E255" s="23"/>
      <c r="F255" s="23"/>
      <c r="G255" s="23"/>
      <c r="H255" s="23"/>
      <c r="I255" s="23"/>
      <c r="J255" s="23"/>
      <c r="K255" s="155"/>
      <c r="L255" s="24"/>
      <c r="M255" s="24"/>
      <c r="N255" s="24"/>
      <c r="O255" s="25"/>
      <c r="P255" s="25"/>
      <c r="Q255" s="25"/>
      <c r="R255" s="25"/>
      <c r="S255" s="25"/>
      <c r="T255" s="25"/>
      <c r="U255" s="17"/>
    </row>
    <row r="256" spans="1:21" x14ac:dyDescent="0.15">
      <c r="A256" s="21"/>
      <c r="B256" s="21"/>
      <c r="C256" s="22"/>
      <c r="D256" s="23"/>
      <c r="E256" s="23"/>
      <c r="F256" s="23"/>
      <c r="G256" s="23"/>
      <c r="H256" s="23"/>
      <c r="I256" s="23"/>
      <c r="J256" s="23"/>
      <c r="K256" s="155"/>
      <c r="L256" s="24"/>
      <c r="M256" s="24"/>
      <c r="N256" s="24"/>
      <c r="O256" s="25"/>
      <c r="P256" s="25"/>
      <c r="Q256" s="25"/>
      <c r="R256" s="25"/>
      <c r="S256" s="25"/>
      <c r="T256" s="25"/>
      <c r="U256" s="17"/>
    </row>
    <row r="257" spans="1:21" x14ac:dyDescent="0.15">
      <c r="A257" s="21"/>
      <c r="B257" s="21"/>
      <c r="C257" s="22"/>
      <c r="D257" s="23"/>
      <c r="E257" s="23"/>
      <c r="F257" s="23"/>
      <c r="G257" s="23"/>
      <c r="H257" s="23"/>
      <c r="I257" s="23"/>
      <c r="J257" s="23"/>
      <c r="K257" s="155"/>
      <c r="L257" s="24"/>
      <c r="M257" s="24"/>
      <c r="N257" s="24"/>
      <c r="O257" s="25"/>
      <c r="P257" s="25"/>
      <c r="Q257" s="25"/>
      <c r="R257" s="25"/>
      <c r="S257" s="25"/>
      <c r="T257" s="25"/>
      <c r="U257" s="17"/>
    </row>
    <row r="258" spans="1:21" x14ac:dyDescent="0.15">
      <c r="A258" s="21"/>
      <c r="B258" s="21"/>
      <c r="C258" s="22"/>
      <c r="D258" s="23"/>
      <c r="E258" s="23"/>
      <c r="F258" s="23"/>
      <c r="G258" s="23"/>
      <c r="H258" s="23"/>
      <c r="I258" s="23"/>
      <c r="J258" s="23"/>
      <c r="K258" s="155"/>
      <c r="L258" s="24"/>
      <c r="M258" s="24"/>
      <c r="N258" s="24"/>
      <c r="O258" s="25"/>
      <c r="P258" s="25"/>
      <c r="Q258" s="25"/>
      <c r="R258" s="25"/>
      <c r="S258" s="25"/>
      <c r="T258" s="25"/>
      <c r="U258" s="17"/>
    </row>
    <row r="259" spans="1:21" x14ac:dyDescent="0.15">
      <c r="A259" s="21"/>
      <c r="B259" s="21"/>
      <c r="C259" s="22"/>
      <c r="D259" s="23"/>
      <c r="E259" s="23"/>
      <c r="F259" s="23"/>
      <c r="G259" s="23"/>
      <c r="H259" s="23"/>
      <c r="I259" s="23"/>
      <c r="J259" s="23"/>
      <c r="K259" s="155"/>
      <c r="L259" s="24"/>
      <c r="M259" s="24"/>
      <c r="N259" s="24"/>
      <c r="O259" s="25"/>
      <c r="P259" s="25"/>
      <c r="Q259" s="25"/>
      <c r="R259" s="25"/>
      <c r="S259" s="25"/>
      <c r="T259" s="25"/>
      <c r="U259" s="17"/>
    </row>
    <row r="260" spans="1:21" x14ac:dyDescent="0.15">
      <c r="A260" s="21"/>
      <c r="B260" s="21"/>
      <c r="C260" s="22"/>
      <c r="D260" s="23"/>
      <c r="E260" s="23"/>
      <c r="F260" s="23"/>
      <c r="G260" s="23"/>
      <c r="H260" s="23"/>
      <c r="I260" s="23"/>
      <c r="J260" s="23"/>
      <c r="K260" s="155"/>
      <c r="L260" s="24"/>
      <c r="M260" s="24"/>
      <c r="N260" s="24"/>
      <c r="O260" s="25"/>
      <c r="P260" s="25"/>
      <c r="Q260" s="25"/>
      <c r="R260" s="25"/>
      <c r="S260" s="25"/>
      <c r="T260" s="25"/>
      <c r="U260" s="17"/>
    </row>
    <row r="261" spans="1:21" x14ac:dyDescent="0.15">
      <c r="A261" s="21"/>
      <c r="B261" s="21"/>
      <c r="C261" s="22"/>
      <c r="D261" s="23"/>
      <c r="E261" s="23"/>
      <c r="F261" s="23"/>
      <c r="G261" s="23"/>
      <c r="H261" s="23"/>
      <c r="I261" s="23"/>
      <c r="J261" s="23"/>
      <c r="K261" s="155"/>
      <c r="L261" s="24"/>
      <c r="M261" s="24"/>
      <c r="N261" s="24"/>
      <c r="O261" s="25"/>
      <c r="P261" s="25"/>
      <c r="Q261" s="25"/>
      <c r="R261" s="25"/>
      <c r="S261" s="25"/>
      <c r="T261" s="25"/>
      <c r="U261" s="17"/>
    </row>
    <row r="262" spans="1:21" x14ac:dyDescent="0.15">
      <c r="A262" s="21"/>
      <c r="B262" s="21"/>
      <c r="C262" s="22"/>
      <c r="D262" s="23"/>
      <c r="E262" s="23"/>
      <c r="F262" s="23"/>
      <c r="G262" s="23"/>
      <c r="H262" s="23"/>
      <c r="I262" s="23"/>
      <c r="J262" s="23"/>
      <c r="K262" s="155"/>
      <c r="L262" s="24"/>
      <c r="M262" s="24"/>
      <c r="N262" s="24"/>
      <c r="O262" s="25"/>
      <c r="P262" s="25"/>
      <c r="Q262" s="25"/>
      <c r="R262" s="25"/>
      <c r="S262" s="25"/>
      <c r="T262" s="25"/>
      <c r="U262" s="17"/>
    </row>
    <row r="263" spans="1:21" x14ac:dyDescent="0.15">
      <c r="A263" s="21"/>
      <c r="B263" s="21"/>
      <c r="C263" s="22"/>
      <c r="D263" s="23"/>
      <c r="E263" s="23"/>
      <c r="F263" s="23"/>
      <c r="G263" s="23"/>
      <c r="H263" s="23"/>
      <c r="I263" s="23"/>
      <c r="J263" s="23"/>
      <c r="K263" s="155"/>
      <c r="L263" s="24"/>
      <c r="M263" s="24"/>
      <c r="N263" s="24"/>
      <c r="O263" s="25"/>
      <c r="P263" s="25"/>
      <c r="Q263" s="25"/>
      <c r="R263" s="25"/>
      <c r="S263" s="25"/>
      <c r="T263" s="25"/>
      <c r="U263" s="17"/>
    </row>
    <row r="264" spans="1:21" x14ac:dyDescent="0.15">
      <c r="A264" s="21"/>
      <c r="B264" s="21"/>
      <c r="C264" s="22"/>
      <c r="D264" s="23"/>
      <c r="E264" s="23"/>
      <c r="F264" s="23"/>
      <c r="G264" s="23"/>
      <c r="H264" s="23"/>
      <c r="I264" s="23"/>
      <c r="J264" s="23"/>
      <c r="K264" s="155"/>
      <c r="L264" s="24"/>
      <c r="M264" s="24"/>
      <c r="N264" s="24"/>
      <c r="O264" s="25"/>
      <c r="P264" s="25"/>
      <c r="Q264" s="25"/>
      <c r="R264" s="25"/>
      <c r="S264" s="25"/>
      <c r="T264" s="25"/>
      <c r="U264" s="17"/>
    </row>
    <row r="265" spans="1:21" x14ac:dyDescent="0.15">
      <c r="A265" s="21"/>
      <c r="B265" s="21"/>
      <c r="C265" s="22"/>
      <c r="D265" s="23"/>
      <c r="E265" s="23"/>
      <c r="F265" s="23"/>
      <c r="G265" s="23"/>
      <c r="H265" s="23"/>
      <c r="I265" s="23"/>
      <c r="J265" s="23"/>
      <c r="K265" s="155"/>
      <c r="L265" s="24"/>
      <c r="M265" s="24"/>
      <c r="N265" s="24"/>
      <c r="O265" s="25"/>
      <c r="P265" s="25"/>
      <c r="Q265" s="25"/>
      <c r="R265" s="25"/>
      <c r="S265" s="25"/>
      <c r="T265" s="25"/>
      <c r="U265" s="17"/>
    </row>
    <row r="266" spans="1:21" x14ac:dyDescent="0.15">
      <c r="A266" s="21"/>
      <c r="B266" s="21"/>
      <c r="C266" s="22"/>
      <c r="D266" s="23"/>
      <c r="E266" s="23"/>
      <c r="F266" s="23"/>
      <c r="G266" s="23"/>
      <c r="H266" s="23"/>
      <c r="I266" s="23"/>
      <c r="J266" s="23"/>
      <c r="K266" s="155"/>
      <c r="L266" s="24"/>
      <c r="M266" s="24"/>
      <c r="N266" s="24"/>
      <c r="O266" s="25"/>
      <c r="P266" s="25"/>
      <c r="Q266" s="25"/>
      <c r="R266" s="25"/>
      <c r="S266" s="25"/>
      <c r="T266" s="25"/>
      <c r="U266" s="17"/>
    </row>
    <row r="267" spans="1:21" x14ac:dyDescent="0.15">
      <c r="A267" s="21"/>
      <c r="B267" s="21"/>
      <c r="C267" s="22"/>
      <c r="D267" s="23"/>
      <c r="E267" s="23"/>
      <c r="F267" s="23"/>
      <c r="G267" s="23"/>
      <c r="H267" s="23"/>
      <c r="I267" s="23"/>
      <c r="J267" s="23"/>
      <c r="K267" s="155"/>
      <c r="L267" s="24"/>
      <c r="M267" s="24"/>
      <c r="N267" s="24"/>
      <c r="O267" s="25"/>
      <c r="P267" s="25"/>
      <c r="Q267" s="25"/>
      <c r="R267" s="25"/>
      <c r="S267" s="25"/>
      <c r="T267" s="25"/>
      <c r="U267" s="17"/>
    </row>
    <row r="268" spans="1:21" x14ac:dyDescent="0.15">
      <c r="A268" s="21"/>
      <c r="B268" s="21"/>
      <c r="C268" s="22"/>
      <c r="D268" s="23"/>
      <c r="E268" s="23"/>
      <c r="F268" s="23"/>
      <c r="G268" s="23"/>
      <c r="H268" s="23"/>
      <c r="I268" s="23"/>
      <c r="J268" s="23"/>
      <c r="K268" s="155"/>
      <c r="L268" s="24"/>
      <c r="M268" s="24"/>
      <c r="N268" s="24"/>
      <c r="O268" s="25"/>
      <c r="P268" s="25"/>
      <c r="Q268" s="25"/>
      <c r="R268" s="25"/>
      <c r="S268" s="25"/>
      <c r="T268" s="25"/>
      <c r="U268" s="17"/>
    </row>
    <row r="269" spans="1:21" x14ac:dyDescent="0.15">
      <c r="A269" s="21"/>
      <c r="B269" s="21"/>
      <c r="C269" s="22"/>
      <c r="D269" s="23"/>
      <c r="E269" s="23"/>
      <c r="F269" s="23"/>
      <c r="G269" s="23"/>
      <c r="H269" s="23"/>
      <c r="I269" s="23"/>
      <c r="J269" s="23"/>
      <c r="K269" s="155"/>
      <c r="L269" s="24"/>
      <c r="M269" s="24"/>
      <c r="N269" s="24"/>
      <c r="O269" s="25"/>
      <c r="P269" s="25"/>
      <c r="Q269" s="25"/>
      <c r="R269" s="25"/>
      <c r="S269" s="25"/>
      <c r="T269" s="25"/>
      <c r="U269" s="17"/>
    </row>
    <row r="270" spans="1:21" x14ac:dyDescent="0.15">
      <c r="A270" s="21"/>
      <c r="B270" s="21"/>
      <c r="C270" s="22"/>
      <c r="D270" s="23"/>
      <c r="E270" s="23"/>
      <c r="F270" s="23"/>
      <c r="G270" s="23"/>
      <c r="H270" s="23"/>
      <c r="I270" s="23"/>
      <c r="J270" s="23"/>
      <c r="K270" s="155"/>
      <c r="L270" s="24"/>
      <c r="M270" s="24"/>
      <c r="N270" s="24"/>
      <c r="O270" s="25"/>
      <c r="P270" s="25"/>
      <c r="Q270" s="25"/>
      <c r="R270" s="25"/>
      <c r="S270" s="25"/>
      <c r="T270" s="25"/>
      <c r="U270" s="17"/>
    </row>
    <row r="271" spans="1:21" x14ac:dyDescent="0.15">
      <c r="A271" s="21"/>
      <c r="B271" s="21"/>
      <c r="C271" s="22"/>
      <c r="D271" s="23"/>
      <c r="E271" s="23"/>
      <c r="F271" s="23"/>
      <c r="G271" s="23"/>
      <c r="H271" s="23"/>
      <c r="I271" s="23"/>
      <c r="J271" s="23"/>
      <c r="K271" s="155"/>
      <c r="L271" s="24"/>
      <c r="M271" s="24"/>
      <c r="N271" s="24"/>
      <c r="O271" s="25"/>
      <c r="P271" s="25"/>
      <c r="Q271" s="25"/>
      <c r="R271" s="25"/>
      <c r="S271" s="25"/>
      <c r="T271" s="25"/>
      <c r="U271" s="17"/>
    </row>
    <row r="272" spans="1:21" x14ac:dyDescent="0.15">
      <c r="A272" s="21"/>
      <c r="B272" s="21"/>
      <c r="C272" s="22"/>
      <c r="D272" s="23"/>
      <c r="E272" s="23"/>
      <c r="F272" s="23"/>
      <c r="G272" s="23"/>
      <c r="H272" s="23"/>
      <c r="I272" s="23"/>
      <c r="J272" s="23"/>
      <c r="K272" s="155"/>
      <c r="L272" s="24"/>
      <c r="M272" s="24"/>
      <c r="N272" s="24"/>
      <c r="O272" s="25"/>
      <c r="P272" s="25"/>
      <c r="Q272" s="25"/>
      <c r="R272" s="25"/>
      <c r="S272" s="25"/>
      <c r="T272" s="25"/>
      <c r="U272" s="17"/>
    </row>
    <row r="273" spans="1:21" x14ac:dyDescent="0.15">
      <c r="A273" s="21"/>
      <c r="B273" s="21"/>
      <c r="C273" s="22"/>
      <c r="D273" s="23"/>
      <c r="E273" s="23"/>
      <c r="F273" s="23"/>
      <c r="G273" s="23"/>
      <c r="H273" s="23"/>
      <c r="I273" s="23"/>
      <c r="J273" s="23"/>
      <c r="K273" s="155"/>
      <c r="L273" s="24"/>
      <c r="M273" s="24"/>
      <c r="N273" s="24"/>
      <c r="O273" s="25"/>
      <c r="P273" s="25"/>
      <c r="Q273" s="25"/>
      <c r="R273" s="25"/>
      <c r="S273" s="25"/>
      <c r="T273" s="25"/>
      <c r="U273" s="17"/>
    </row>
    <row r="274" spans="1:21" x14ac:dyDescent="0.15">
      <c r="A274" s="21"/>
      <c r="B274" s="21"/>
      <c r="C274" s="22"/>
      <c r="D274" s="23"/>
      <c r="E274" s="23"/>
      <c r="F274" s="23"/>
      <c r="G274" s="23"/>
      <c r="H274" s="23"/>
      <c r="I274" s="23"/>
      <c r="J274" s="23"/>
      <c r="K274" s="155"/>
      <c r="L274" s="24"/>
      <c r="M274" s="24"/>
      <c r="N274" s="24"/>
      <c r="O274" s="25"/>
      <c r="P274" s="25"/>
      <c r="Q274" s="25"/>
      <c r="R274" s="25"/>
      <c r="S274" s="25"/>
      <c r="T274" s="25"/>
      <c r="U274" s="17"/>
    </row>
    <row r="275" spans="1:21" x14ac:dyDescent="0.15">
      <c r="A275" s="21"/>
      <c r="B275" s="21"/>
      <c r="C275" s="22"/>
      <c r="D275" s="23"/>
      <c r="E275" s="23"/>
      <c r="F275" s="23"/>
      <c r="G275" s="23"/>
      <c r="H275" s="23"/>
      <c r="I275" s="23"/>
      <c r="J275" s="23"/>
      <c r="K275" s="155"/>
      <c r="L275" s="24"/>
      <c r="M275" s="24"/>
      <c r="N275" s="24"/>
      <c r="O275" s="25"/>
      <c r="P275" s="25"/>
      <c r="Q275" s="25"/>
      <c r="R275" s="25"/>
      <c r="S275" s="25"/>
      <c r="T275" s="25"/>
      <c r="U275" s="17"/>
    </row>
    <row r="276" spans="1:21" x14ac:dyDescent="0.15">
      <c r="A276" s="21"/>
      <c r="B276" s="21"/>
      <c r="C276" s="22"/>
      <c r="D276" s="23"/>
      <c r="E276" s="23"/>
      <c r="F276" s="23"/>
      <c r="G276" s="23"/>
      <c r="H276" s="23"/>
      <c r="I276" s="23"/>
      <c r="J276" s="23"/>
      <c r="K276" s="155"/>
      <c r="L276" s="24"/>
      <c r="M276" s="24"/>
      <c r="N276" s="24"/>
      <c r="O276" s="25"/>
      <c r="P276" s="25"/>
      <c r="Q276" s="25"/>
      <c r="R276" s="25"/>
      <c r="S276" s="25"/>
      <c r="T276" s="25"/>
      <c r="U276" s="17"/>
    </row>
    <row r="277" spans="1:21" x14ac:dyDescent="0.15">
      <c r="A277" s="21"/>
      <c r="B277" s="21"/>
      <c r="C277" s="22"/>
      <c r="D277" s="23"/>
      <c r="E277" s="23"/>
      <c r="F277" s="23"/>
      <c r="G277" s="23"/>
      <c r="H277" s="23"/>
      <c r="I277" s="23"/>
      <c r="J277" s="23"/>
      <c r="K277" s="155"/>
      <c r="L277" s="24"/>
      <c r="M277" s="24"/>
      <c r="N277" s="24"/>
      <c r="O277" s="25"/>
      <c r="P277" s="25"/>
      <c r="Q277" s="25"/>
      <c r="R277" s="25"/>
      <c r="S277" s="25"/>
      <c r="T277" s="25"/>
      <c r="U277" s="17"/>
    </row>
    <row r="278" spans="1:21" x14ac:dyDescent="0.15">
      <c r="A278" s="21"/>
      <c r="B278" s="21"/>
      <c r="C278" s="22"/>
      <c r="D278" s="23"/>
      <c r="E278" s="23"/>
      <c r="F278" s="23"/>
      <c r="G278" s="23"/>
      <c r="H278" s="23"/>
      <c r="I278" s="23"/>
      <c r="J278" s="23"/>
      <c r="K278" s="155"/>
      <c r="L278" s="24"/>
      <c r="M278" s="24"/>
      <c r="N278" s="24"/>
      <c r="O278" s="25"/>
      <c r="P278" s="25"/>
      <c r="Q278" s="25"/>
      <c r="R278" s="25"/>
      <c r="S278" s="25"/>
      <c r="T278" s="25"/>
      <c r="U278" s="17"/>
    </row>
    <row r="279" spans="1:21" x14ac:dyDescent="0.15">
      <c r="A279" s="21"/>
      <c r="B279" s="21"/>
      <c r="C279" s="22"/>
      <c r="D279" s="23"/>
      <c r="E279" s="23"/>
      <c r="F279" s="23"/>
      <c r="G279" s="23"/>
      <c r="H279" s="23"/>
      <c r="I279" s="23"/>
      <c r="J279" s="23"/>
      <c r="K279" s="155"/>
      <c r="L279" s="24"/>
      <c r="M279" s="24"/>
      <c r="N279" s="24"/>
      <c r="O279" s="25"/>
      <c r="P279" s="25"/>
      <c r="Q279" s="25"/>
      <c r="R279" s="25"/>
      <c r="S279" s="25"/>
      <c r="T279" s="25"/>
      <c r="U279" s="17"/>
    </row>
    <row r="280" spans="1:21" x14ac:dyDescent="0.15">
      <c r="A280" s="21"/>
      <c r="B280" s="21"/>
      <c r="C280" s="22"/>
      <c r="D280" s="23"/>
      <c r="E280" s="23"/>
      <c r="F280" s="23"/>
      <c r="G280" s="23"/>
      <c r="H280" s="23"/>
      <c r="I280" s="23"/>
      <c r="J280" s="23"/>
      <c r="K280" s="155"/>
      <c r="L280" s="24"/>
      <c r="M280" s="24"/>
      <c r="N280" s="24"/>
      <c r="O280" s="25"/>
      <c r="P280" s="25"/>
      <c r="Q280" s="25"/>
      <c r="R280" s="25"/>
      <c r="S280" s="25"/>
      <c r="T280" s="25"/>
      <c r="U280" s="17"/>
    </row>
    <row r="281" spans="1:21" x14ac:dyDescent="0.15">
      <c r="A281" s="21"/>
      <c r="B281" s="21"/>
      <c r="C281" s="22"/>
      <c r="D281" s="23"/>
      <c r="E281" s="23"/>
      <c r="F281" s="23"/>
      <c r="G281" s="23"/>
      <c r="H281" s="23"/>
      <c r="I281" s="23"/>
      <c r="J281" s="23"/>
      <c r="K281" s="155"/>
      <c r="L281" s="24"/>
      <c r="M281" s="24"/>
      <c r="N281" s="24"/>
      <c r="O281" s="25"/>
      <c r="P281" s="25"/>
      <c r="Q281" s="25"/>
      <c r="R281" s="25"/>
      <c r="S281" s="25"/>
      <c r="T281" s="25"/>
      <c r="U281" s="17"/>
    </row>
    <row r="282" spans="1:21" x14ac:dyDescent="0.15">
      <c r="A282" s="21"/>
      <c r="B282" s="21"/>
      <c r="C282" s="22"/>
      <c r="D282" s="23"/>
      <c r="E282" s="23"/>
      <c r="F282" s="23"/>
      <c r="G282" s="23"/>
      <c r="H282" s="23"/>
      <c r="I282" s="23"/>
      <c r="J282" s="23"/>
      <c r="K282" s="155"/>
      <c r="L282" s="24"/>
      <c r="M282" s="24"/>
      <c r="N282" s="24"/>
      <c r="O282" s="25"/>
      <c r="P282" s="25"/>
      <c r="Q282" s="25"/>
      <c r="R282" s="25"/>
      <c r="S282" s="25"/>
      <c r="T282" s="25"/>
      <c r="U282" s="17"/>
    </row>
    <row r="283" spans="1:21" x14ac:dyDescent="0.15">
      <c r="A283" s="21"/>
      <c r="B283" s="21"/>
      <c r="C283" s="22"/>
      <c r="D283" s="23"/>
      <c r="E283" s="23"/>
      <c r="F283" s="23"/>
      <c r="G283" s="23"/>
      <c r="H283" s="23"/>
      <c r="I283" s="23"/>
      <c r="J283" s="23"/>
      <c r="K283" s="155"/>
      <c r="L283" s="24"/>
      <c r="M283" s="24"/>
      <c r="N283" s="24"/>
      <c r="O283" s="25"/>
      <c r="P283" s="25"/>
      <c r="Q283" s="25"/>
      <c r="R283" s="25"/>
      <c r="S283" s="25"/>
      <c r="T283" s="25"/>
      <c r="U283" s="17"/>
    </row>
    <row r="284" spans="1:21" x14ac:dyDescent="0.15">
      <c r="A284" s="21"/>
      <c r="B284" s="21"/>
      <c r="C284" s="22"/>
      <c r="D284" s="23"/>
      <c r="E284" s="23"/>
      <c r="F284" s="23"/>
      <c r="G284" s="23"/>
      <c r="H284" s="23"/>
      <c r="I284" s="23"/>
      <c r="J284" s="23"/>
      <c r="K284" s="155"/>
      <c r="L284" s="24"/>
      <c r="M284" s="24"/>
      <c r="N284" s="24"/>
      <c r="O284" s="25"/>
      <c r="P284" s="25"/>
      <c r="Q284" s="25"/>
      <c r="R284" s="25"/>
      <c r="S284" s="25"/>
      <c r="T284" s="25"/>
      <c r="U284" s="17"/>
    </row>
    <row r="285" spans="1:21" x14ac:dyDescent="0.15">
      <c r="A285" s="21"/>
      <c r="B285" s="21"/>
      <c r="C285" s="22"/>
      <c r="D285" s="23"/>
      <c r="E285" s="23"/>
      <c r="F285" s="23"/>
      <c r="G285" s="23"/>
      <c r="H285" s="23"/>
      <c r="I285" s="23"/>
      <c r="J285" s="23"/>
      <c r="K285" s="155"/>
      <c r="L285" s="24"/>
      <c r="M285" s="24"/>
      <c r="N285" s="24"/>
      <c r="O285" s="25"/>
      <c r="P285" s="25"/>
      <c r="Q285" s="25"/>
      <c r="R285" s="25"/>
      <c r="S285" s="25"/>
      <c r="T285" s="25"/>
      <c r="U285" s="17"/>
    </row>
    <row r="286" spans="1:21" x14ac:dyDescent="0.15">
      <c r="A286" s="21"/>
      <c r="B286" s="21"/>
      <c r="C286" s="22"/>
      <c r="D286" s="23"/>
      <c r="E286" s="23"/>
      <c r="F286" s="23"/>
      <c r="G286" s="23"/>
      <c r="H286" s="23"/>
      <c r="I286" s="23"/>
      <c r="J286" s="23"/>
      <c r="K286" s="155"/>
      <c r="L286" s="24"/>
      <c r="M286" s="24"/>
      <c r="N286" s="24"/>
      <c r="O286" s="25"/>
      <c r="P286" s="25"/>
      <c r="Q286" s="25"/>
      <c r="R286" s="25"/>
      <c r="S286" s="25"/>
      <c r="T286" s="25"/>
      <c r="U286" s="17"/>
    </row>
    <row r="287" spans="1:21" x14ac:dyDescent="0.15">
      <c r="A287" s="21"/>
      <c r="B287" s="21"/>
      <c r="C287" s="22"/>
      <c r="D287" s="23"/>
      <c r="E287" s="23"/>
      <c r="F287" s="23"/>
      <c r="G287" s="23"/>
      <c r="H287" s="23"/>
      <c r="I287" s="23"/>
      <c r="J287" s="23"/>
      <c r="K287" s="155"/>
      <c r="L287" s="24"/>
      <c r="M287" s="24"/>
      <c r="N287" s="24"/>
      <c r="O287" s="25"/>
      <c r="P287" s="25"/>
      <c r="Q287" s="25"/>
      <c r="R287" s="25"/>
      <c r="S287" s="25"/>
      <c r="T287" s="25"/>
      <c r="U287" s="17"/>
    </row>
    <row r="288" spans="1:21" x14ac:dyDescent="0.15">
      <c r="A288" s="21"/>
      <c r="B288" s="21"/>
      <c r="C288" s="22"/>
      <c r="D288" s="23"/>
      <c r="E288" s="23"/>
      <c r="F288" s="23"/>
      <c r="G288" s="23"/>
      <c r="H288" s="23"/>
      <c r="I288" s="23"/>
      <c r="J288" s="23"/>
      <c r="K288" s="155"/>
      <c r="L288" s="24"/>
      <c r="M288" s="24"/>
      <c r="N288" s="24"/>
      <c r="O288" s="25"/>
      <c r="P288" s="25"/>
      <c r="Q288" s="25"/>
      <c r="R288" s="25"/>
      <c r="S288" s="25"/>
      <c r="T288" s="25"/>
      <c r="U288" s="17"/>
    </row>
    <row r="289" spans="1:21" x14ac:dyDescent="0.15">
      <c r="A289" s="21"/>
      <c r="B289" s="21"/>
      <c r="C289" s="22"/>
      <c r="D289" s="23"/>
      <c r="E289" s="23"/>
      <c r="F289" s="23"/>
      <c r="G289" s="23"/>
      <c r="H289" s="23"/>
      <c r="I289" s="23"/>
      <c r="J289" s="23"/>
      <c r="K289" s="155"/>
      <c r="L289" s="24"/>
      <c r="M289" s="24"/>
      <c r="N289" s="24"/>
      <c r="O289" s="25"/>
      <c r="P289" s="25"/>
      <c r="Q289" s="25"/>
      <c r="R289" s="25"/>
      <c r="S289" s="25"/>
      <c r="T289" s="25"/>
      <c r="U289" s="17"/>
    </row>
    <row r="290" spans="1:21" x14ac:dyDescent="0.15">
      <c r="A290" s="21"/>
      <c r="B290" s="21"/>
      <c r="C290" s="22"/>
      <c r="D290" s="23"/>
      <c r="E290" s="23"/>
      <c r="F290" s="23"/>
      <c r="G290" s="23"/>
      <c r="H290" s="23"/>
      <c r="I290" s="23"/>
      <c r="J290" s="23"/>
      <c r="K290" s="155"/>
      <c r="L290" s="24"/>
      <c r="M290" s="24"/>
      <c r="N290" s="24"/>
      <c r="O290" s="25"/>
      <c r="P290" s="25"/>
      <c r="Q290" s="25"/>
      <c r="R290" s="25"/>
      <c r="S290" s="25"/>
      <c r="T290" s="25"/>
      <c r="U290" s="17"/>
    </row>
    <row r="291" spans="1:21" x14ac:dyDescent="0.15">
      <c r="A291" s="21"/>
      <c r="B291" s="21"/>
      <c r="C291" s="22"/>
      <c r="D291" s="23"/>
      <c r="E291" s="23"/>
      <c r="F291" s="23"/>
      <c r="G291" s="23"/>
      <c r="H291" s="23"/>
      <c r="I291" s="23"/>
      <c r="J291" s="23"/>
      <c r="K291" s="155"/>
      <c r="L291" s="24"/>
      <c r="M291" s="24"/>
      <c r="N291" s="24"/>
      <c r="O291" s="25"/>
      <c r="P291" s="25"/>
      <c r="Q291" s="25"/>
      <c r="R291" s="25"/>
      <c r="S291" s="25"/>
      <c r="T291" s="25"/>
      <c r="U291" s="17"/>
    </row>
    <row r="292" spans="1:21" x14ac:dyDescent="0.15">
      <c r="A292" s="21"/>
      <c r="B292" s="21"/>
      <c r="C292" s="22"/>
      <c r="D292" s="23"/>
      <c r="E292" s="23"/>
      <c r="F292" s="23"/>
      <c r="G292" s="23"/>
      <c r="H292" s="23"/>
      <c r="I292" s="23"/>
      <c r="J292" s="23"/>
      <c r="K292" s="155"/>
      <c r="L292" s="24"/>
      <c r="M292" s="24"/>
      <c r="N292" s="24"/>
      <c r="O292" s="25"/>
      <c r="P292" s="25"/>
      <c r="Q292" s="25"/>
      <c r="R292" s="25"/>
      <c r="S292" s="25"/>
      <c r="T292" s="25"/>
      <c r="U292" s="17"/>
    </row>
    <row r="293" spans="1:21" x14ac:dyDescent="0.15">
      <c r="A293" s="21"/>
      <c r="B293" s="21"/>
      <c r="C293" s="22"/>
      <c r="D293" s="23"/>
      <c r="E293" s="23"/>
      <c r="F293" s="23"/>
      <c r="G293" s="23"/>
      <c r="H293" s="23"/>
      <c r="I293" s="23"/>
      <c r="J293" s="23"/>
      <c r="K293" s="155"/>
      <c r="L293" s="24"/>
      <c r="M293" s="24"/>
      <c r="N293" s="24"/>
      <c r="O293" s="25"/>
      <c r="P293" s="25"/>
      <c r="Q293" s="25"/>
      <c r="R293" s="25"/>
      <c r="S293" s="25"/>
      <c r="T293" s="25"/>
      <c r="U293" s="17"/>
    </row>
  </sheetData>
  <mergeCells count="588">
    <mergeCell ref="H155:H156"/>
    <mergeCell ref="I155:I156"/>
    <mergeCell ref="O158:O160"/>
    <mergeCell ref="I181:I183"/>
    <mergeCell ref="J185:J188"/>
    <mergeCell ref="C181:C184"/>
    <mergeCell ref="D181:F184"/>
    <mergeCell ref="C161:C163"/>
    <mergeCell ref="D161:F163"/>
    <mergeCell ref="G165:G166"/>
    <mergeCell ref="H165:H166"/>
    <mergeCell ref="I165:I166"/>
    <mergeCell ref="C165:C167"/>
    <mergeCell ref="G158:G159"/>
    <mergeCell ref="H158:H159"/>
    <mergeCell ref="D165:F167"/>
    <mergeCell ref="D168:F171"/>
    <mergeCell ref="I158:I159"/>
    <mergeCell ref="H161:H162"/>
    <mergeCell ref="T158:T160"/>
    <mergeCell ref="O155:O157"/>
    <mergeCell ref="P155:P157"/>
    <mergeCell ref="Q158:Q160"/>
    <mergeCell ref="Q155:Q157"/>
    <mergeCell ref="O185:O189"/>
    <mergeCell ref="T155:T157"/>
    <mergeCell ref="P158:P160"/>
    <mergeCell ref="J158:J159"/>
    <mergeCell ref="T161:T163"/>
    <mergeCell ref="P168:P171"/>
    <mergeCell ref="Q165:Q167"/>
    <mergeCell ref="Q168:Q171"/>
    <mergeCell ref="R155:R157"/>
    <mergeCell ref="R158:R160"/>
    <mergeCell ref="R161:R163"/>
    <mergeCell ref="O161:O163"/>
    <mergeCell ref="P161:P163"/>
    <mergeCell ref="J168:J170"/>
    <mergeCell ref="O165:O167"/>
    <mergeCell ref="S195:S196"/>
    <mergeCell ref="T195:T196"/>
    <mergeCell ref="R191:R193"/>
    <mergeCell ref="S191:S193"/>
    <mergeCell ref="T191:T193"/>
    <mergeCell ref="S185:S189"/>
    <mergeCell ref="T185:T189"/>
    <mergeCell ref="P165:P167"/>
    <mergeCell ref="P185:P189"/>
    <mergeCell ref="Q185:Q189"/>
    <mergeCell ref="R185:R189"/>
    <mergeCell ref="T172:T174"/>
    <mergeCell ref="T181:T184"/>
    <mergeCell ref="R172:R174"/>
    <mergeCell ref="R175:R180"/>
    <mergeCell ref="R181:R184"/>
    <mergeCell ref="Q191:Q193"/>
    <mergeCell ref="Q195:Q196"/>
    <mergeCell ref="R195:R196"/>
    <mergeCell ref="J97:J104"/>
    <mergeCell ref="O97:O105"/>
    <mergeCell ref="P97:P105"/>
    <mergeCell ref="B197:K197"/>
    <mergeCell ref="B195:B196"/>
    <mergeCell ref="C195:C196"/>
    <mergeCell ref="D195:F196"/>
    <mergeCell ref="O195:O196"/>
    <mergeCell ref="P195:P196"/>
    <mergeCell ref="O191:O193"/>
    <mergeCell ref="P191:P193"/>
    <mergeCell ref="B194:K194"/>
    <mergeCell ref="B191:B193"/>
    <mergeCell ref="C191:C193"/>
    <mergeCell ref="D191:F193"/>
    <mergeCell ref="G191:G192"/>
    <mergeCell ref="H191:H192"/>
    <mergeCell ref="I191:I192"/>
    <mergeCell ref="J191:J192"/>
    <mergeCell ref="H115:H116"/>
    <mergeCell ref="I115:I116"/>
    <mergeCell ref="J115:J116"/>
    <mergeCell ref="O115:O117"/>
    <mergeCell ref="P115:P117"/>
    <mergeCell ref="B91:B96"/>
    <mergeCell ref="C91:C96"/>
    <mergeCell ref="D91:F96"/>
    <mergeCell ref="G91:G95"/>
    <mergeCell ref="H91:H95"/>
    <mergeCell ref="I91:I95"/>
    <mergeCell ref="P91:P96"/>
    <mergeCell ref="J91:J95"/>
    <mergeCell ref="B165:B189"/>
    <mergeCell ref="B97:B105"/>
    <mergeCell ref="C97:C105"/>
    <mergeCell ref="D97:F105"/>
    <mergeCell ref="G97:G104"/>
    <mergeCell ref="H97:H104"/>
    <mergeCell ref="I97:I104"/>
    <mergeCell ref="B118:K118"/>
    <mergeCell ref="B115:B117"/>
    <mergeCell ref="C115:C117"/>
    <mergeCell ref="D115:F117"/>
    <mergeCell ref="G115:G116"/>
    <mergeCell ref="C158:C160"/>
    <mergeCell ref="C155:C157"/>
    <mergeCell ref="D155:F157"/>
    <mergeCell ref="G155:G156"/>
    <mergeCell ref="O124:O128"/>
    <mergeCell ref="T80:T85"/>
    <mergeCell ref="P17:P18"/>
    <mergeCell ref="Q17:Q18"/>
    <mergeCell ref="T17:T18"/>
    <mergeCell ref="O22:O25"/>
    <mergeCell ref="P22:P25"/>
    <mergeCell ref="Q22:Q25"/>
    <mergeCell ref="T22:T25"/>
    <mergeCell ref="T19:T21"/>
    <mergeCell ref="T26:T28"/>
    <mergeCell ref="P45:P51"/>
    <mergeCell ref="R119:R122"/>
    <mergeCell ref="R124:R128"/>
    <mergeCell ref="O29:O31"/>
    <mergeCell ref="P29:P31"/>
    <mergeCell ref="Q29:Q31"/>
    <mergeCell ref="T29:T31"/>
    <mergeCell ref="O26:O28"/>
    <mergeCell ref="Q97:Q105"/>
    <mergeCell ref="R97:R105"/>
    <mergeCell ref="O91:O96"/>
    <mergeCell ref="S97:S105"/>
    <mergeCell ref="T97:T105"/>
    <mergeCell ref="S32:S38"/>
    <mergeCell ref="S39:S40"/>
    <mergeCell ref="S45:S51"/>
    <mergeCell ref="S52:S54"/>
    <mergeCell ref="S55:S61"/>
    <mergeCell ref="Q26:Q28"/>
    <mergeCell ref="T119:T122"/>
    <mergeCell ref="P138:P141"/>
    <mergeCell ref="T107:T110"/>
    <mergeCell ref="T111:T113"/>
    <mergeCell ref="Q115:Q117"/>
    <mergeCell ref="R115:R117"/>
    <mergeCell ref="S115:S117"/>
    <mergeCell ref="T115:T117"/>
    <mergeCell ref="Q130:Q133"/>
    <mergeCell ref="T130:T133"/>
    <mergeCell ref="Q107:Q110"/>
    <mergeCell ref="T74:T79"/>
    <mergeCell ref="S71:S72"/>
    <mergeCell ref="S74:S79"/>
    <mergeCell ref="S80:S85"/>
    <mergeCell ref="S87:S90"/>
    <mergeCell ref="T62:T66"/>
    <mergeCell ref="S124:S128"/>
    <mergeCell ref="O135:O137"/>
    <mergeCell ref="T135:T137"/>
    <mergeCell ref="T138:T141"/>
    <mergeCell ref="Q138:Q141"/>
    <mergeCell ref="P135:P137"/>
    <mergeCell ref="O138:O141"/>
    <mergeCell ref="R130:R133"/>
    <mergeCell ref="R135:R137"/>
    <mergeCell ref="R138:R141"/>
    <mergeCell ref="S130:S133"/>
    <mergeCell ref="S135:S137"/>
    <mergeCell ref="S138:S141"/>
    <mergeCell ref="Q135:Q137"/>
    <mergeCell ref="B142:K142"/>
    <mergeCell ref="G138:G140"/>
    <mergeCell ref="H107:H109"/>
    <mergeCell ref="I107:I109"/>
    <mergeCell ref="C130:C133"/>
    <mergeCell ref="H124:H127"/>
    <mergeCell ref="H119:H121"/>
    <mergeCell ref="I119:I121"/>
    <mergeCell ref="C124:C128"/>
    <mergeCell ref="B130:B133"/>
    <mergeCell ref="C135:C137"/>
    <mergeCell ref="D135:F135"/>
    <mergeCell ref="J138:J140"/>
    <mergeCell ref="C111:C113"/>
    <mergeCell ref="D111:F113"/>
    <mergeCell ref="D130:F133"/>
    <mergeCell ref="G130:G132"/>
    <mergeCell ref="H130:H132"/>
    <mergeCell ref="I130:I132"/>
    <mergeCell ref="J130:J132"/>
    <mergeCell ref="G111:G112"/>
    <mergeCell ref="B123:K123"/>
    <mergeCell ref="D124:F128"/>
    <mergeCell ref="G124:G127"/>
    <mergeCell ref="B154:K154"/>
    <mergeCell ref="J155:J156"/>
    <mergeCell ref="H138:H140"/>
    <mergeCell ref="I138:I140"/>
    <mergeCell ref="D158:F160"/>
    <mergeCell ref="B155:B163"/>
    <mergeCell ref="G141:K141"/>
    <mergeCell ref="C149:C150"/>
    <mergeCell ref="C143:C148"/>
    <mergeCell ref="D143:F148"/>
    <mergeCell ref="G143:G147"/>
    <mergeCell ref="H143:H147"/>
    <mergeCell ref="I143:I147"/>
    <mergeCell ref="J143:J147"/>
    <mergeCell ref="B143:B153"/>
    <mergeCell ref="G151:G152"/>
    <mergeCell ref="H151:H152"/>
    <mergeCell ref="I151:I152"/>
    <mergeCell ref="J151:J152"/>
    <mergeCell ref="D149:F150"/>
    <mergeCell ref="C151:C153"/>
    <mergeCell ref="C138:C141"/>
    <mergeCell ref="D138:F141"/>
    <mergeCell ref="B135:B141"/>
    <mergeCell ref="J124:J127"/>
    <mergeCell ref="B129:K129"/>
    <mergeCell ref="B124:B128"/>
    <mergeCell ref="C107:C110"/>
    <mergeCell ref="A1:T1"/>
    <mergeCell ref="A2:C2"/>
    <mergeCell ref="D2:F4"/>
    <mergeCell ref="G2:H2"/>
    <mergeCell ref="I2:J2"/>
    <mergeCell ref="L2:N2"/>
    <mergeCell ref="O2:O4"/>
    <mergeCell ref="Q2:Q4"/>
    <mergeCell ref="T2:T4"/>
    <mergeCell ref="A3:A4"/>
    <mergeCell ref="B3:B4"/>
    <mergeCell ref="C3:C4"/>
    <mergeCell ref="G3:G4"/>
    <mergeCell ref="J3:J4"/>
    <mergeCell ref="K3:K4"/>
    <mergeCell ref="H3:H4"/>
    <mergeCell ref="P26:P28"/>
    <mergeCell ref="R107:R110"/>
    <mergeCell ref="I3:I4"/>
    <mergeCell ref="L3:L4"/>
    <mergeCell ref="M3:N3"/>
    <mergeCell ref="P2:P4"/>
    <mergeCell ref="S2:S4"/>
    <mergeCell ref="R2:R4"/>
    <mergeCell ref="I52:I53"/>
    <mergeCell ref="Q8:Q12"/>
    <mergeCell ref="Q124:Q128"/>
    <mergeCell ref="O87:O90"/>
    <mergeCell ref="O119:O122"/>
    <mergeCell ref="I124:I127"/>
    <mergeCell ref="P124:P128"/>
    <mergeCell ref="P19:P21"/>
    <mergeCell ref="O19:O21"/>
    <mergeCell ref="O52:O54"/>
    <mergeCell ref="P87:P90"/>
    <mergeCell ref="B86:K86"/>
    <mergeCell ref="D80:F85"/>
    <mergeCell ref="I80:I84"/>
    <mergeCell ref="B73:K73"/>
    <mergeCell ref="J8:J11"/>
    <mergeCell ref="C74:C79"/>
    <mergeCell ref="D74:F79"/>
    <mergeCell ref="G74:G78"/>
    <mergeCell ref="H74:H78"/>
    <mergeCell ref="B119:B122"/>
    <mergeCell ref="J80:J84"/>
    <mergeCell ref="Q119:Q122"/>
    <mergeCell ref="C8:C12"/>
    <mergeCell ref="B44:K44"/>
    <mergeCell ref="T5:T7"/>
    <mergeCell ref="T52:T54"/>
    <mergeCell ref="C80:C85"/>
    <mergeCell ref="D8:F12"/>
    <mergeCell ref="G8:G11"/>
    <mergeCell ref="H8:H11"/>
    <mergeCell ref="I8:I11"/>
    <mergeCell ref="P80:P85"/>
    <mergeCell ref="T45:T51"/>
    <mergeCell ref="J45:J50"/>
    <mergeCell ref="C19:C21"/>
    <mergeCell ref="D19:F21"/>
    <mergeCell ref="G19:G20"/>
    <mergeCell ref="H19:H20"/>
    <mergeCell ref="I19:I20"/>
    <mergeCell ref="J19:J20"/>
    <mergeCell ref="O5:O7"/>
    <mergeCell ref="C5:C7"/>
    <mergeCell ref="D5:F7"/>
    <mergeCell ref="G5:G6"/>
    <mergeCell ref="Q13:Q16"/>
    <mergeCell ref="O8:O12"/>
    <mergeCell ref="I22:I24"/>
    <mergeCell ref="J22:J24"/>
    <mergeCell ref="D13:F16"/>
    <mergeCell ref="G13:G15"/>
    <mergeCell ref="P8:P12"/>
    <mergeCell ref="O13:O16"/>
    <mergeCell ref="J13:J15"/>
    <mergeCell ref="H5:H6"/>
    <mergeCell ref="I5:I6"/>
    <mergeCell ref="J5:J6"/>
    <mergeCell ref="P13:P16"/>
    <mergeCell ref="Q5:Q7"/>
    <mergeCell ref="P5:P7"/>
    <mergeCell ref="C13:C16"/>
    <mergeCell ref="G29:G30"/>
    <mergeCell ref="H29:H30"/>
    <mergeCell ref="I29:I30"/>
    <mergeCell ref="J29:J30"/>
    <mergeCell ref="C26:C28"/>
    <mergeCell ref="D26:F28"/>
    <mergeCell ref="G26:G27"/>
    <mergeCell ref="H26:H27"/>
    <mergeCell ref="I26:I27"/>
    <mergeCell ref="J26:J27"/>
    <mergeCell ref="H13:H15"/>
    <mergeCell ref="I13:I15"/>
    <mergeCell ref="C32:C38"/>
    <mergeCell ref="D32:F38"/>
    <mergeCell ref="G32:G37"/>
    <mergeCell ref="H32:H37"/>
    <mergeCell ref="C62:C66"/>
    <mergeCell ref="C22:C25"/>
    <mergeCell ref="D22:F25"/>
    <mergeCell ref="G22:G24"/>
    <mergeCell ref="H22:H24"/>
    <mergeCell ref="C41:C43"/>
    <mergeCell ref="D41:F43"/>
    <mergeCell ref="G41:G42"/>
    <mergeCell ref="H41:H42"/>
    <mergeCell ref="C52:C54"/>
    <mergeCell ref="D52:F54"/>
    <mergeCell ref="G52:G53"/>
    <mergeCell ref="H52:H53"/>
    <mergeCell ref="D55:F61"/>
    <mergeCell ref="G55:G60"/>
    <mergeCell ref="H55:H60"/>
    <mergeCell ref="G62:G65"/>
    <mergeCell ref="H62:H65"/>
    <mergeCell ref="C29:C31"/>
    <mergeCell ref="D29:F31"/>
    <mergeCell ref="C119:C122"/>
    <mergeCell ref="D119:F122"/>
    <mergeCell ref="O71:O72"/>
    <mergeCell ref="P71:P72"/>
    <mergeCell ref="Q71:Q72"/>
    <mergeCell ref="C17:C18"/>
    <mergeCell ref="D17:F18"/>
    <mergeCell ref="O17:O18"/>
    <mergeCell ref="J32:J37"/>
    <mergeCell ref="Q19:Q21"/>
    <mergeCell ref="Q80:Q85"/>
    <mergeCell ref="D45:F51"/>
    <mergeCell ref="G45:G50"/>
    <mergeCell ref="B106:K106"/>
    <mergeCell ref="G119:G121"/>
    <mergeCell ref="P119:P122"/>
    <mergeCell ref="J119:J121"/>
    <mergeCell ref="B74:B85"/>
    <mergeCell ref="O32:O38"/>
    <mergeCell ref="B87:B90"/>
    <mergeCell ref="C55:C61"/>
    <mergeCell ref="C71:C72"/>
    <mergeCell ref="D71:F72"/>
    <mergeCell ref="H45:H50"/>
    <mergeCell ref="O111:O113"/>
    <mergeCell ref="P111:P113"/>
    <mergeCell ref="Q111:Q113"/>
    <mergeCell ref="O80:O85"/>
    <mergeCell ref="P32:P38"/>
    <mergeCell ref="Q32:Q38"/>
    <mergeCell ref="O39:O40"/>
    <mergeCell ref="P39:P40"/>
    <mergeCell ref="Q39:Q40"/>
    <mergeCell ref="Q91:Q96"/>
    <mergeCell ref="H111:H112"/>
    <mergeCell ref="I111:I112"/>
    <mergeCell ref="G137:K137"/>
    <mergeCell ref="O130:O133"/>
    <mergeCell ref="P130:P133"/>
    <mergeCell ref="C67:C70"/>
    <mergeCell ref="D67:F70"/>
    <mergeCell ref="I175:I179"/>
    <mergeCell ref="Q172:Q174"/>
    <mergeCell ref="B114:K114"/>
    <mergeCell ref="O74:O79"/>
    <mergeCell ref="P74:P79"/>
    <mergeCell ref="Q74:Q79"/>
    <mergeCell ref="J107:J109"/>
    <mergeCell ref="O107:O110"/>
    <mergeCell ref="P107:P110"/>
    <mergeCell ref="D107:F110"/>
    <mergeCell ref="G107:G109"/>
    <mergeCell ref="C87:C90"/>
    <mergeCell ref="D87:F90"/>
    <mergeCell ref="G87:G89"/>
    <mergeCell ref="H87:H89"/>
    <mergeCell ref="I87:I89"/>
    <mergeCell ref="J87:J89"/>
    <mergeCell ref="B107:B113"/>
    <mergeCell ref="T55:T61"/>
    <mergeCell ref="P149:P150"/>
    <mergeCell ref="Q149:Q150"/>
    <mergeCell ref="Q201:Q205"/>
    <mergeCell ref="T201:T205"/>
    <mergeCell ref="P201:P205"/>
    <mergeCell ref="Q198:Q200"/>
    <mergeCell ref="T198:T200"/>
    <mergeCell ref="O168:O171"/>
    <mergeCell ref="Q161:Q163"/>
    <mergeCell ref="T165:T167"/>
    <mergeCell ref="T168:T171"/>
    <mergeCell ref="T175:T180"/>
    <mergeCell ref="O201:O205"/>
    <mergeCell ref="S201:S205"/>
    <mergeCell ref="T67:T70"/>
    <mergeCell ref="O181:O184"/>
    <mergeCell ref="P181:P184"/>
    <mergeCell ref="Q181:Q184"/>
    <mergeCell ref="Q175:Q180"/>
    <mergeCell ref="P175:P180"/>
    <mergeCell ref="O175:O180"/>
    <mergeCell ref="T71:T72"/>
    <mergeCell ref="R80:R85"/>
    <mergeCell ref="S67:S70"/>
    <mergeCell ref="Q87:Q90"/>
    <mergeCell ref="T87:T90"/>
    <mergeCell ref="T124:T128"/>
    <mergeCell ref="R111:R113"/>
    <mergeCell ref="T151:T153"/>
    <mergeCell ref="S151:S153"/>
    <mergeCell ref="T149:T150"/>
    <mergeCell ref="T143:T148"/>
    <mergeCell ref="S143:S148"/>
    <mergeCell ref="R91:R96"/>
    <mergeCell ref="S91:S96"/>
    <mergeCell ref="T91:T96"/>
    <mergeCell ref="C198:C200"/>
    <mergeCell ref="D198:F200"/>
    <mergeCell ref="G198:G199"/>
    <mergeCell ref="H198:H199"/>
    <mergeCell ref="I198:I199"/>
    <mergeCell ref="J198:J199"/>
    <mergeCell ref="O198:O200"/>
    <mergeCell ref="R165:R167"/>
    <mergeCell ref="R168:R171"/>
    <mergeCell ref="H172:H173"/>
    <mergeCell ref="P172:P174"/>
    <mergeCell ref="J165:J166"/>
    <mergeCell ref="O172:O174"/>
    <mergeCell ref="C168:C171"/>
    <mergeCell ref="C175:C180"/>
    <mergeCell ref="G172:G173"/>
    <mergeCell ref="P198:P200"/>
    <mergeCell ref="C172:C174"/>
    <mergeCell ref="J175:J179"/>
    <mergeCell ref="C185:C189"/>
    <mergeCell ref="D185:F189"/>
    <mergeCell ref="G185:G188"/>
    <mergeCell ref="H185:H188"/>
    <mergeCell ref="I185:I188"/>
    <mergeCell ref="I62:I65"/>
    <mergeCell ref="J62:J65"/>
    <mergeCell ref="R32:R38"/>
    <mergeCell ref="R39:R40"/>
    <mergeCell ref="R45:R51"/>
    <mergeCell ref="R52:R54"/>
    <mergeCell ref="R55:R61"/>
    <mergeCell ref="R71:R72"/>
    <mergeCell ref="I74:I78"/>
    <mergeCell ref="J74:J78"/>
    <mergeCell ref="O67:O70"/>
    <mergeCell ref="P52:P54"/>
    <mergeCell ref="O45:O51"/>
    <mergeCell ref="I32:I37"/>
    <mergeCell ref="J52:J53"/>
    <mergeCell ref="I41:I42"/>
    <mergeCell ref="J41:J42"/>
    <mergeCell ref="O41:O43"/>
    <mergeCell ref="P41:P43"/>
    <mergeCell ref="Q41:Q43"/>
    <mergeCell ref="R41:R43"/>
    <mergeCell ref="R74:R79"/>
    <mergeCell ref="B134:K134"/>
    <mergeCell ref="S62:S66"/>
    <mergeCell ref="G201:G204"/>
    <mergeCell ref="H201:H204"/>
    <mergeCell ref="I201:I204"/>
    <mergeCell ref="J201:J204"/>
    <mergeCell ref="I161:I162"/>
    <mergeCell ref="J161:J162"/>
    <mergeCell ref="J172:J173"/>
    <mergeCell ref="H175:H179"/>
    <mergeCell ref="G161:G162"/>
    <mergeCell ref="I172:I173"/>
    <mergeCell ref="J181:J183"/>
    <mergeCell ref="B190:K190"/>
    <mergeCell ref="D175:F180"/>
    <mergeCell ref="G175:G179"/>
    <mergeCell ref="G181:G183"/>
    <mergeCell ref="H181:H183"/>
    <mergeCell ref="D201:F205"/>
    <mergeCell ref="D172:F174"/>
    <mergeCell ref="B164:K164"/>
    <mergeCell ref="G168:G170"/>
    <mergeCell ref="H168:H170"/>
    <mergeCell ref="I168:I170"/>
    <mergeCell ref="A209:R216"/>
    <mergeCell ref="S149:S150"/>
    <mergeCell ref="S155:S157"/>
    <mergeCell ref="S158:S160"/>
    <mergeCell ref="S161:S163"/>
    <mergeCell ref="S165:S167"/>
    <mergeCell ref="S168:S171"/>
    <mergeCell ref="S172:S174"/>
    <mergeCell ref="S175:S180"/>
    <mergeCell ref="S181:S184"/>
    <mergeCell ref="R198:R200"/>
    <mergeCell ref="R201:R205"/>
    <mergeCell ref="S198:S200"/>
    <mergeCell ref="A5:A206"/>
    <mergeCell ref="R87:R90"/>
    <mergeCell ref="I55:I60"/>
    <mergeCell ref="J55:J60"/>
    <mergeCell ref="O55:O61"/>
    <mergeCell ref="P55:P61"/>
    <mergeCell ref="Q55:Q61"/>
    <mergeCell ref="B206:K206"/>
    <mergeCell ref="B198:B205"/>
    <mergeCell ref="C201:C205"/>
    <mergeCell ref="S5:S7"/>
    <mergeCell ref="O151:O153"/>
    <mergeCell ref="P151:P153"/>
    <mergeCell ref="Q151:Q153"/>
    <mergeCell ref="R151:R153"/>
    <mergeCell ref="O149:O150"/>
    <mergeCell ref="Q143:Q148"/>
    <mergeCell ref="R143:R148"/>
    <mergeCell ref="R149:R150"/>
    <mergeCell ref="O143:O148"/>
    <mergeCell ref="P143:P148"/>
    <mergeCell ref="D151:F153"/>
    <mergeCell ref="B45:B72"/>
    <mergeCell ref="D136:F137"/>
    <mergeCell ref="S107:S110"/>
    <mergeCell ref="S111:S113"/>
    <mergeCell ref="S119:S122"/>
    <mergeCell ref="G67:G69"/>
    <mergeCell ref="H67:H69"/>
    <mergeCell ref="I67:I69"/>
    <mergeCell ref="J67:J69"/>
    <mergeCell ref="D62:F66"/>
    <mergeCell ref="O62:O66"/>
    <mergeCell ref="P62:P66"/>
    <mergeCell ref="Q62:Q66"/>
    <mergeCell ref="R62:R66"/>
    <mergeCell ref="P67:P70"/>
    <mergeCell ref="Q67:Q70"/>
    <mergeCell ref="R67:R70"/>
    <mergeCell ref="I45:I50"/>
    <mergeCell ref="G80:G84"/>
    <mergeCell ref="H80:H84"/>
    <mergeCell ref="Q52:Q54"/>
    <mergeCell ref="Q45:Q51"/>
    <mergeCell ref="C45:C51"/>
    <mergeCell ref="S41:S43"/>
    <mergeCell ref="T41:T43"/>
    <mergeCell ref="B5:B43"/>
    <mergeCell ref="R5:R7"/>
    <mergeCell ref="S8:S12"/>
    <mergeCell ref="S13:S16"/>
    <mergeCell ref="S17:S18"/>
    <mergeCell ref="S19:S21"/>
    <mergeCell ref="S22:S25"/>
    <mergeCell ref="S26:S28"/>
    <mergeCell ref="S29:S31"/>
    <mergeCell ref="R8:R12"/>
    <mergeCell ref="R13:R16"/>
    <mergeCell ref="R17:R18"/>
    <mergeCell ref="R19:R21"/>
    <mergeCell ref="R22:R25"/>
    <mergeCell ref="R26:R28"/>
    <mergeCell ref="R29:R31"/>
    <mergeCell ref="T8:T12"/>
    <mergeCell ref="T13:T16"/>
    <mergeCell ref="T32:T38"/>
    <mergeCell ref="T39:T40"/>
    <mergeCell ref="C39:C40"/>
    <mergeCell ref="D39:F40"/>
  </mergeCells>
  <phoneticPr fontId="15" type="noConversion"/>
  <printOptions horizontalCentered="1"/>
  <pageMargins left="0.15748031496062992" right="0.15748031496062992" top="0.59055118110236227" bottom="0.39370078740157483" header="0.59055118110236227" footer="0.19685039370078741"/>
  <pageSetup paperSize="8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1951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총괄표</vt:lpstr>
      <vt:lpstr>업체별현황</vt:lpstr>
      <vt:lpstr>업체별현황!Print_Area</vt:lpstr>
      <vt:lpstr>총괄표!Print_Area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718</cp:revision>
  <cp:lastPrinted>2019-12-17T12:17:37Z</cp:lastPrinted>
  <dcterms:created xsi:type="dcterms:W3CDTF">2002-07-29T06:39:56Z</dcterms:created>
  <dcterms:modified xsi:type="dcterms:W3CDTF">2019-12-20T05:38:05Z</dcterms:modified>
</cp:coreProperties>
</file>