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90" yWindow="-195" windowWidth="21150" windowHeight="12600" tabRatio="469" activeTab="1"/>
  </bookViews>
  <sheets>
    <sheet name="총괄표" sheetId="12" r:id="rId1"/>
    <sheet name="업체별현황" sheetId="13" r:id="rId2"/>
  </sheets>
  <definedNames>
    <definedName name="_xlnm._FilterDatabase" localSheetId="1" hidden="1">업체별현황!$A$4:$R$4</definedName>
    <definedName name="_xlnm.Print_Area" localSheetId="1">업체별현황!$A$1:$R$128</definedName>
    <definedName name="_xlnm.Print_Area" localSheetId="0">총괄표!$A$1:$J$31</definedName>
    <definedName name="_xlnm.Print_Titles" localSheetId="1">업체별현황!#REF!</definedName>
  </definedNames>
  <calcPr calcId="145621"/>
</workbook>
</file>

<file path=xl/calcChain.xml><?xml version="1.0" encoding="utf-8"?>
<calcChain xmlns="http://schemas.openxmlformats.org/spreadsheetml/2006/main">
  <c r="G4" i="12" l="1"/>
  <c r="M30" i="13"/>
  <c r="M106" i="13" l="1"/>
  <c r="G31" i="12" l="1"/>
  <c r="C31" i="12"/>
  <c r="C30" i="12"/>
  <c r="B31" i="12" l="1"/>
  <c r="G9" i="12" l="1"/>
  <c r="C9" i="12"/>
  <c r="B9" i="12" s="1"/>
  <c r="N65" i="13"/>
  <c r="M65" i="13"/>
  <c r="L65" i="13"/>
  <c r="N63" i="13"/>
  <c r="N66" i="13" s="1"/>
  <c r="M63" i="13"/>
  <c r="L63" i="13"/>
  <c r="L66" i="13" s="1"/>
  <c r="M66" i="13" l="1"/>
  <c r="G6" i="12"/>
  <c r="C5" i="12"/>
  <c r="N29" i="13"/>
  <c r="C27" i="12" l="1"/>
  <c r="G30" i="12"/>
  <c r="G27" i="12"/>
  <c r="C6" i="12"/>
  <c r="C7" i="12"/>
  <c r="C13" i="12"/>
  <c r="C14" i="12"/>
  <c r="C15" i="12"/>
  <c r="C16" i="12"/>
  <c r="C17" i="12"/>
  <c r="G17" i="12"/>
  <c r="G16" i="12"/>
  <c r="G15" i="12"/>
  <c r="G14" i="12"/>
  <c r="G13" i="12"/>
  <c r="B17" i="12" l="1"/>
  <c r="N131" i="13"/>
  <c r="N132" i="13" s="1"/>
  <c r="M131" i="13"/>
  <c r="M132" i="13" s="1"/>
  <c r="L131" i="13"/>
  <c r="L132" i="13" s="1"/>
  <c r="B27" i="12" l="1"/>
  <c r="N127" i="13"/>
  <c r="N106" i="13"/>
  <c r="N100" i="13"/>
  <c r="N27" i="13"/>
  <c r="N8" i="13"/>
  <c r="L128" i="13" l="1"/>
  <c r="L106" i="13"/>
  <c r="M27" i="13"/>
  <c r="G29" i="12" l="1"/>
  <c r="G22" i="12" s="1"/>
  <c r="G28" i="12"/>
  <c r="G26" i="12"/>
  <c r="G25" i="12"/>
  <c r="G24" i="12"/>
  <c r="G23" i="12"/>
  <c r="G12" i="12"/>
  <c r="G11" i="12"/>
  <c r="G10" i="12"/>
  <c r="G8" i="12"/>
  <c r="G7" i="12"/>
  <c r="G5" i="12"/>
  <c r="M123" i="13"/>
  <c r="M117" i="13"/>
  <c r="M114" i="13"/>
  <c r="M110" i="13"/>
  <c r="M103" i="13"/>
  <c r="M100" i="13"/>
  <c r="M96" i="13"/>
  <c r="M97" i="13" s="1"/>
  <c r="M89" i="13"/>
  <c r="M85" i="13"/>
  <c r="M81" i="13"/>
  <c r="M82" i="13" s="1"/>
  <c r="M76" i="13"/>
  <c r="M77" i="13" s="1"/>
  <c r="M70" i="13"/>
  <c r="M71" i="13" s="1"/>
  <c r="M58" i="13"/>
  <c r="M59" i="13" s="1"/>
  <c r="M53" i="13"/>
  <c r="M47" i="13"/>
  <c r="M40" i="13"/>
  <c r="M37" i="13"/>
  <c r="M20" i="13"/>
  <c r="M17" i="13"/>
  <c r="M13" i="13"/>
  <c r="M8" i="13"/>
  <c r="M128" i="13" l="1"/>
  <c r="M90" i="13"/>
  <c r="M107" i="13"/>
  <c r="M5" i="13" s="1"/>
  <c r="M41" i="13"/>
  <c r="M54" i="13"/>
  <c r="C23" i="12" l="1"/>
  <c r="B23" i="12" s="1"/>
  <c r="L100" i="13" l="1"/>
  <c r="N81" i="13" l="1"/>
  <c r="N82" i="13" s="1"/>
  <c r="C24" i="12" l="1"/>
  <c r="B24" i="12" s="1"/>
  <c r="C29" i="12"/>
  <c r="B29" i="12" s="1"/>
  <c r="B16" i="12" l="1"/>
  <c r="N123" i="13" l="1"/>
  <c r="N117" i="13"/>
  <c r="N114" i="13"/>
  <c r="N110" i="13"/>
  <c r="N96" i="13"/>
  <c r="N97" i="13" s="1"/>
  <c r="N89" i="13"/>
  <c r="N85" i="13"/>
  <c r="N76" i="13"/>
  <c r="N77" i="13" s="1"/>
  <c r="N103" i="13"/>
  <c r="N107" i="13" s="1"/>
  <c r="N128" i="13" l="1"/>
  <c r="N90" i="13"/>
  <c r="N58" i="13"/>
  <c r="N59" i="13" s="1"/>
  <c r="N5" i="13" s="1"/>
  <c r="N70" i="13" l="1"/>
  <c r="N71" i="13" s="1"/>
  <c r="N40" i="13" l="1"/>
  <c r="N37" i="13"/>
  <c r="N41" i="13" l="1"/>
  <c r="N20" i="13"/>
  <c r="N17" i="13"/>
  <c r="N13" i="13"/>
  <c r="B5" i="12"/>
  <c r="N30" i="13" l="1"/>
  <c r="B14" i="12"/>
  <c r="B15" i="12" l="1"/>
  <c r="B13" i="12" l="1"/>
  <c r="N53" i="13" l="1"/>
  <c r="N47" i="13"/>
  <c r="N54" i="13" l="1"/>
  <c r="C11" i="12"/>
  <c r="B6" i="12" l="1"/>
  <c r="C26" i="12" l="1"/>
  <c r="B26" i="12" s="1"/>
  <c r="B22" i="12" s="1"/>
  <c r="C8" i="12"/>
  <c r="C28" i="12" l="1"/>
  <c r="B28" i="12" s="1"/>
  <c r="C10" i="12"/>
  <c r="C12" i="12" l="1"/>
  <c r="C4" i="12" s="1"/>
  <c r="C25" i="12" l="1"/>
  <c r="B25" i="12" l="1"/>
  <c r="B30" i="12"/>
  <c r="B11" i="12" l="1"/>
  <c r="L20" i="13" l="1"/>
  <c r="B7" i="12" l="1"/>
  <c r="B8" i="12"/>
  <c r="B10" i="12"/>
  <c r="B12" i="12"/>
  <c r="L77" i="13" l="1"/>
  <c r="L81" i="13" l="1"/>
  <c r="L82" i="13" s="1"/>
  <c r="L103" i="13" l="1"/>
  <c r="L107" i="13" s="1"/>
  <c r="L53" i="13" l="1"/>
  <c r="L47" i="13"/>
  <c r="L54" i="13" s="1"/>
  <c r="L89" i="13" l="1"/>
  <c r="L85" i="13"/>
  <c r="L90" i="13" l="1"/>
  <c r="B4" i="12" l="1"/>
  <c r="L58" i="13" l="1"/>
  <c r="L59" i="13" s="1"/>
  <c r="L70" i="13" l="1"/>
  <c r="L71" i="13" s="1"/>
  <c r="L17" i="13" l="1"/>
  <c r="L13" i="13"/>
  <c r="L30" i="13" s="1"/>
  <c r="L97" i="13" l="1"/>
  <c r="L40" i="13" l="1"/>
  <c r="L37" i="13"/>
  <c r="L41" i="13" s="1"/>
</calcChain>
</file>

<file path=xl/sharedStrings.xml><?xml version="1.0" encoding="utf-8"?>
<sst xmlns="http://schemas.openxmlformats.org/spreadsheetml/2006/main" count="424" uniqueCount="256">
  <si>
    <t>계</t>
  </si>
  <si>
    <t>전용 60㎡이하</t>
  </si>
  <si>
    <t>전용 60-85㎡</t>
  </si>
  <si>
    <t>전용 85㎡초과</t>
  </si>
  <si>
    <t>시군별</t>
    <phoneticPr fontId="10" type="noConversion"/>
  </si>
  <si>
    <t>전월대비
미분양
증감현황</t>
    <phoneticPr fontId="12" type="noConversion"/>
  </si>
  <si>
    <t>계</t>
    <phoneticPr fontId="12" type="noConversion"/>
  </si>
  <si>
    <t>지역</t>
  </si>
  <si>
    <t>소재지</t>
    <phoneticPr fontId="16" type="noConversion"/>
  </si>
  <si>
    <t>사업자
(전화번호)</t>
  </si>
  <si>
    <t>유형</t>
  </si>
  <si>
    <t>분양내용</t>
  </si>
  <si>
    <t>분양결과</t>
  </si>
  <si>
    <t>입주예정
(준공)일</t>
    <phoneticPr fontId="16" type="noConversion"/>
  </si>
  <si>
    <t>준공여부
(준공/미준공)</t>
    <phoneticPr fontId="16" type="noConversion"/>
  </si>
  <si>
    <t>읍/면/동</t>
  </si>
  <si>
    <t>시공사</t>
  </si>
  <si>
    <t>시행사</t>
  </si>
  <si>
    <t>(민간
/공공)</t>
  </si>
  <si>
    <t>(임대
/분양)</t>
  </si>
  <si>
    <t>규모별
(전용 ㎡)</t>
    <phoneticPr fontId="9" type="noConversion"/>
  </si>
  <si>
    <t>총분양
가구수</t>
  </si>
  <si>
    <t>미분양가구수</t>
  </si>
  <si>
    <t>□ 전라남도 민간/분양 미분양주택 현황 (총괄)</t>
    <phoneticPr fontId="16" type="noConversion"/>
  </si>
  <si>
    <t>□ 전라남도 민간/분양 미분양주택 현황 (준공후)</t>
    <phoneticPr fontId="16" type="noConversion"/>
  </si>
  <si>
    <t>소  계</t>
    <phoneticPr fontId="16" type="noConversion"/>
  </si>
  <si>
    <t>민간</t>
    <phoneticPr fontId="16" type="noConversion"/>
  </si>
  <si>
    <t>분양</t>
    <phoneticPr fontId="16" type="noConversion"/>
  </si>
  <si>
    <t>조례동</t>
    <phoneticPr fontId="16" type="noConversion"/>
  </si>
  <si>
    <t>74.9700A</t>
    <phoneticPr fontId="16" type="noConversion"/>
  </si>
  <si>
    <t>미준공</t>
    <phoneticPr fontId="16" type="noConversion"/>
  </si>
  <si>
    <t>74.9700B</t>
    <phoneticPr fontId="16" type="noConversion"/>
  </si>
  <si>
    <t>95.9200A</t>
    <phoneticPr fontId="16" type="noConversion"/>
  </si>
  <si>
    <t>95.9500B</t>
    <phoneticPr fontId="16" type="noConversion"/>
  </si>
  <si>
    <t>소    계</t>
    <phoneticPr fontId="16" type="noConversion"/>
  </si>
  <si>
    <t>84.9620A</t>
    <phoneticPr fontId="16" type="noConversion"/>
  </si>
  <si>
    <t>84.8900B</t>
    <phoneticPr fontId="16" type="noConversion"/>
  </si>
  <si>
    <t>합     계</t>
    <phoneticPr fontId="23" type="noConversion"/>
  </si>
  <si>
    <t>무안군</t>
  </si>
  <si>
    <t>해남군</t>
  </si>
  <si>
    <t>고흥군</t>
    <phoneticPr fontId="16" type="noConversion"/>
  </si>
  <si>
    <t>도양읍</t>
    <phoneticPr fontId="16" type="noConversion"/>
  </si>
  <si>
    <t>민간</t>
    <phoneticPr fontId="16" type="noConversion"/>
  </si>
  <si>
    <t>분양</t>
    <phoneticPr fontId="16" type="noConversion"/>
  </si>
  <si>
    <t>소  계</t>
    <phoneticPr fontId="16" type="noConversion"/>
  </si>
  <si>
    <t xml:space="preserve"> </t>
    <phoneticPr fontId="12" type="noConversion"/>
  </si>
  <si>
    <t>민간</t>
    <phoneticPr fontId="16" type="noConversion"/>
  </si>
  <si>
    <t>분양</t>
    <phoneticPr fontId="16" type="noConversion"/>
  </si>
  <si>
    <t>연산동</t>
    <phoneticPr fontId="16" type="noConversion"/>
  </si>
  <si>
    <t>미준공</t>
    <phoneticPr fontId="16" type="noConversion"/>
  </si>
  <si>
    <t>석현동</t>
    <phoneticPr fontId="16" type="noConversion"/>
  </si>
  <si>
    <t>용해동</t>
    <phoneticPr fontId="16" type="noConversion"/>
  </si>
  <si>
    <t>민간</t>
    <phoneticPr fontId="16" type="noConversion"/>
  </si>
  <si>
    <t>분양</t>
    <phoneticPr fontId="16" type="noConversion"/>
  </si>
  <si>
    <t>준공</t>
    <phoneticPr fontId="16" type="noConversion"/>
  </si>
  <si>
    <t>마동</t>
    <phoneticPr fontId="16" type="noConversion"/>
  </si>
  <si>
    <t>84.98A</t>
    <phoneticPr fontId="16" type="noConversion"/>
  </si>
  <si>
    <t>84.98B</t>
    <phoneticPr fontId="16" type="noConversion"/>
  </si>
  <si>
    <t>나주시</t>
    <phoneticPr fontId="16" type="noConversion"/>
  </si>
  <si>
    <t>나주시</t>
    <phoneticPr fontId="12" type="noConversion"/>
  </si>
  <si>
    <t>소   계</t>
  </si>
  <si>
    <t>소   계</t>
    <phoneticPr fontId="16" type="noConversion"/>
  </si>
  <si>
    <t>합  계</t>
    <phoneticPr fontId="16" type="noConversion"/>
  </si>
  <si>
    <t>소  계</t>
  </si>
  <si>
    <t>84.9900B</t>
    <phoneticPr fontId="16" type="noConversion"/>
  </si>
  <si>
    <t>나주시</t>
    <phoneticPr fontId="16" type="noConversion"/>
  </si>
  <si>
    <t>민간</t>
  </si>
  <si>
    <t>분양</t>
  </si>
  <si>
    <t>준공</t>
    <phoneticPr fontId="16" type="noConversion"/>
  </si>
  <si>
    <t>합  계</t>
  </si>
  <si>
    <t>목포시</t>
    <phoneticPr fontId="16" type="noConversion"/>
  </si>
  <si>
    <t>강진군</t>
    <phoneticPr fontId="10" type="noConversion"/>
  </si>
  <si>
    <t>입주자모집
공고일</t>
    <phoneticPr fontId="16" type="noConversion"/>
  </si>
  <si>
    <t>계약마감일</t>
    <phoneticPr fontId="16" type="noConversion"/>
  </si>
  <si>
    <t>해남군</t>
    <phoneticPr fontId="16" type="noConversion"/>
  </si>
  <si>
    <t>해남읍</t>
    <phoneticPr fontId="16" type="noConversion"/>
  </si>
  <si>
    <t>민간</t>
    <phoneticPr fontId="16" type="noConversion"/>
  </si>
  <si>
    <t>분양</t>
    <phoneticPr fontId="16" type="noConversion"/>
  </si>
  <si>
    <t>2017.03.30</t>
    <phoneticPr fontId="16" type="noConversion"/>
  </si>
  <si>
    <t>2019.07.31</t>
    <phoneticPr fontId="16" type="noConversion"/>
  </si>
  <si>
    <t>미준공</t>
    <phoneticPr fontId="16" type="noConversion"/>
  </si>
  <si>
    <t>84A</t>
    <phoneticPr fontId="16" type="noConversion"/>
  </si>
  <si>
    <t>84B</t>
    <phoneticPr fontId="16" type="noConversion"/>
  </si>
  <si>
    <t>소  계</t>
    <phoneticPr fontId="16" type="noConversion"/>
  </si>
  <si>
    <t>장흥군</t>
    <phoneticPr fontId="16" type="noConversion"/>
  </si>
  <si>
    <t>장흥읍</t>
    <phoneticPr fontId="16" type="noConversion"/>
  </si>
  <si>
    <t>2016.10.28</t>
    <phoneticPr fontId="16" type="noConversion"/>
  </si>
  <si>
    <t>강진읍</t>
    <phoneticPr fontId="16" type="noConversion"/>
  </si>
  <si>
    <t>2017.10.13.</t>
    <phoneticPr fontId="16" type="noConversion"/>
  </si>
  <si>
    <t>2019-10-01</t>
    <phoneticPr fontId="16" type="noConversion"/>
  </si>
  <si>
    <t>군동면</t>
    <phoneticPr fontId="16" type="noConversion"/>
  </si>
  <si>
    <t>2017.12.22.</t>
    <phoneticPr fontId="16" type="noConversion"/>
  </si>
  <si>
    <t>2020-03-01</t>
    <phoneticPr fontId="16" type="noConversion"/>
  </si>
  <si>
    <t>강진군</t>
    <phoneticPr fontId="16" type="noConversion"/>
  </si>
  <si>
    <t>2010-03</t>
    <phoneticPr fontId="16" type="noConversion"/>
  </si>
  <si>
    <t>2012-12</t>
    <phoneticPr fontId="16" type="noConversion"/>
  </si>
  <si>
    <t>광양시</t>
    <phoneticPr fontId="16" type="noConversion"/>
  </si>
  <si>
    <t>남평읍</t>
    <phoneticPr fontId="16" type="noConversion"/>
  </si>
  <si>
    <t>민간</t>
    <phoneticPr fontId="16" type="noConversion"/>
  </si>
  <si>
    <t>분양</t>
    <phoneticPr fontId="16" type="noConversion"/>
  </si>
  <si>
    <t>2018.02.09</t>
    <phoneticPr fontId="16" type="noConversion"/>
  </si>
  <si>
    <t>준공</t>
    <phoneticPr fontId="16" type="noConversion"/>
  </si>
  <si>
    <t>소  계</t>
    <phoneticPr fontId="16" type="noConversion"/>
  </si>
  <si>
    <t>남평읍</t>
    <phoneticPr fontId="16" type="noConversion"/>
  </si>
  <si>
    <t>민간</t>
    <phoneticPr fontId="16" type="noConversion"/>
  </si>
  <si>
    <t>분양</t>
    <phoneticPr fontId="16" type="noConversion"/>
  </si>
  <si>
    <t>소  계</t>
    <phoneticPr fontId="16" type="noConversion"/>
  </si>
  <si>
    <t>삼호읍</t>
    <phoneticPr fontId="16" type="noConversion"/>
  </si>
  <si>
    <t>민간</t>
    <phoneticPr fontId="16" type="noConversion"/>
  </si>
  <si>
    <t>분양</t>
    <phoneticPr fontId="16" type="noConversion"/>
  </si>
  <si>
    <t>2017.05.02(1차)
2018.03.05.(2차)</t>
    <phoneticPr fontId="16" type="noConversion"/>
  </si>
  <si>
    <t>분양완료일까지</t>
    <phoneticPr fontId="16" type="noConversion"/>
  </si>
  <si>
    <t>상시</t>
    <phoneticPr fontId="16" type="noConversion"/>
  </si>
  <si>
    <t>준공</t>
    <phoneticPr fontId="16" type="noConversion"/>
  </si>
  <si>
    <t>소  계</t>
    <phoneticPr fontId="16" type="noConversion"/>
  </si>
  <si>
    <t>2017.06.14</t>
    <phoneticPr fontId="16" type="noConversion"/>
  </si>
  <si>
    <t>수시계약</t>
    <phoneticPr fontId="16" type="noConversion"/>
  </si>
  <si>
    <t>2018.02.28</t>
    <phoneticPr fontId="16" type="noConversion"/>
  </si>
  <si>
    <t>2015.11.3</t>
    <phoneticPr fontId="16" type="noConversion"/>
  </si>
  <si>
    <t>2015.11.25.</t>
    <phoneticPr fontId="16" type="noConversion"/>
  </si>
  <si>
    <t>2018.10.31.</t>
    <phoneticPr fontId="16" type="noConversion"/>
  </si>
  <si>
    <t>2017.02.17</t>
    <phoneticPr fontId="16" type="noConversion"/>
  </si>
  <si>
    <t>2017.3.10</t>
    <phoneticPr fontId="16" type="noConversion"/>
  </si>
  <si>
    <t>2019.4.30</t>
    <phoneticPr fontId="16" type="noConversion"/>
  </si>
  <si>
    <t>2016.12.1</t>
    <phoneticPr fontId="16" type="noConversion"/>
  </si>
  <si>
    <t>2016.12.21</t>
    <phoneticPr fontId="16" type="noConversion"/>
  </si>
  <si>
    <t>2018. 9. 30</t>
    <phoneticPr fontId="16" type="noConversion"/>
  </si>
  <si>
    <t>2017.11.28</t>
    <phoneticPr fontId="16" type="noConversion"/>
  </si>
  <si>
    <t>2017.12.28</t>
    <phoneticPr fontId="16" type="noConversion"/>
  </si>
  <si>
    <t>2018.1.3</t>
    <phoneticPr fontId="16" type="noConversion"/>
  </si>
  <si>
    <t>2018.1.31</t>
    <phoneticPr fontId="16" type="noConversion"/>
  </si>
  <si>
    <t>2017.04.30</t>
    <phoneticPr fontId="16" type="noConversion"/>
  </si>
  <si>
    <t>2017.11.15.</t>
    <phoneticPr fontId="16" type="noConversion"/>
  </si>
  <si>
    <t>2018.1.24.</t>
    <phoneticPr fontId="16" type="noConversion"/>
  </si>
  <si>
    <t>무안군</t>
    <phoneticPr fontId="16" type="noConversion"/>
  </si>
  <si>
    <t>무안읍</t>
    <phoneticPr fontId="16" type="noConversion"/>
  </si>
  <si>
    <t>민간</t>
    <phoneticPr fontId="16" type="noConversion"/>
  </si>
  <si>
    <t>분양</t>
    <phoneticPr fontId="16" type="noConversion"/>
  </si>
  <si>
    <t>준공</t>
    <phoneticPr fontId="16" type="noConversion"/>
  </si>
  <si>
    <t>삼향읍</t>
    <phoneticPr fontId="16" type="noConversion"/>
  </si>
  <si>
    <t>일로읍</t>
    <phoneticPr fontId="16" type="noConversion"/>
  </si>
  <si>
    <t>미준공</t>
    <phoneticPr fontId="16" type="noConversion"/>
  </si>
  <si>
    <t>소  계</t>
    <phoneticPr fontId="16" type="noConversion"/>
  </si>
  <si>
    <t>20151022</t>
    <phoneticPr fontId="16" type="noConversion"/>
  </si>
  <si>
    <t>20070905</t>
    <phoneticPr fontId="16" type="noConversion"/>
  </si>
  <si>
    <t>2017.12.06</t>
    <phoneticPr fontId="16" type="noConversion"/>
  </si>
  <si>
    <t>20170616</t>
    <phoneticPr fontId="16" type="noConversion"/>
  </si>
  <si>
    <t>20070929</t>
    <phoneticPr fontId="16" type="noConversion"/>
  </si>
  <si>
    <t>2021.02</t>
    <phoneticPr fontId="16" type="noConversion"/>
  </si>
  <si>
    <t>2020.07</t>
    <phoneticPr fontId="16" type="noConversion"/>
  </si>
  <si>
    <t>2018.1.6</t>
    <phoneticPr fontId="16" type="noConversion"/>
  </si>
  <si>
    <t>2018.01.19</t>
    <phoneticPr fontId="16" type="noConversion"/>
  </si>
  <si>
    <t>2017.12.19</t>
    <phoneticPr fontId="16" type="noConversion"/>
  </si>
  <si>
    <t>2018.12월</t>
    <phoneticPr fontId="16" type="noConversion"/>
  </si>
  <si>
    <t>2015.09.10</t>
    <phoneticPr fontId="16" type="noConversion"/>
  </si>
  <si>
    <t>2016.03.24</t>
    <phoneticPr fontId="16" type="noConversion"/>
  </si>
  <si>
    <t>2016.10.10</t>
    <phoneticPr fontId="16" type="noConversion"/>
  </si>
  <si>
    <t>2016.04.24</t>
    <phoneticPr fontId="16" type="noConversion"/>
  </si>
  <si>
    <t>수시계약</t>
    <phoneticPr fontId="16" type="noConversion"/>
  </si>
  <si>
    <t>고흥군</t>
    <phoneticPr fontId="10" type="noConversion"/>
  </si>
  <si>
    <t>장흥군</t>
    <phoneticPr fontId="10" type="noConversion"/>
  </si>
  <si>
    <t>화순군</t>
  </si>
  <si>
    <t>화순읍</t>
  </si>
  <si>
    <t>조합-2016.06.24
일반-2018.02.07</t>
  </si>
  <si>
    <t>수시계약</t>
  </si>
  <si>
    <t>2020.03.31</t>
  </si>
  <si>
    <t>미준공</t>
  </si>
  <si>
    <t>합     계</t>
    <phoneticPr fontId="23" type="noConversion"/>
  </si>
  <si>
    <t>화순군</t>
    <phoneticPr fontId="10" type="noConversion"/>
  </si>
  <si>
    <t>광양시</t>
    <phoneticPr fontId="10" type="noConversion"/>
  </si>
  <si>
    <t>순천시</t>
    <phoneticPr fontId="10" type="noConversion"/>
  </si>
  <si>
    <t>순천시</t>
    <phoneticPr fontId="10" type="noConversion"/>
  </si>
  <si>
    <t>연산동</t>
    <phoneticPr fontId="16" type="noConversion"/>
  </si>
  <si>
    <t>민간</t>
    <phoneticPr fontId="16" type="noConversion"/>
  </si>
  <si>
    <t>분양</t>
    <phoneticPr fontId="16" type="noConversion"/>
  </si>
  <si>
    <t>2017.8.16~8.18</t>
    <phoneticPr fontId="16" type="noConversion"/>
  </si>
  <si>
    <t>2018.7.31</t>
    <phoneticPr fontId="16" type="noConversion"/>
  </si>
  <si>
    <t>2017.9.18.</t>
    <phoneticPr fontId="16" type="noConversion"/>
  </si>
  <si>
    <t>목포시</t>
    <phoneticPr fontId="10" type="noConversion"/>
  </si>
  <si>
    <t>84.9600A</t>
    <phoneticPr fontId="16" type="noConversion"/>
  </si>
  <si>
    <t>도</t>
    <phoneticPr fontId="16" type="noConversion"/>
  </si>
  <si>
    <t>시/군</t>
    <phoneticPr fontId="16" type="noConversion"/>
  </si>
  <si>
    <t>전라남도</t>
    <phoneticPr fontId="16" type="noConversion"/>
  </si>
  <si>
    <t>영암군</t>
    <phoneticPr fontId="16" type="noConversion"/>
  </si>
  <si>
    <t>영암군</t>
    <phoneticPr fontId="16" type="noConversion"/>
  </si>
  <si>
    <t>삼호읍</t>
    <phoneticPr fontId="16" type="noConversion"/>
  </si>
  <si>
    <t>민간</t>
    <phoneticPr fontId="16" type="noConversion"/>
  </si>
  <si>
    <t>분양</t>
    <phoneticPr fontId="16" type="noConversion"/>
  </si>
  <si>
    <t>2018.06.14</t>
    <phoneticPr fontId="16" type="noConversion"/>
  </si>
  <si>
    <t>분양완료일까지</t>
    <phoneticPr fontId="16" type="noConversion"/>
  </si>
  <si>
    <t>상시</t>
    <phoneticPr fontId="16" type="noConversion"/>
  </si>
  <si>
    <t>준공</t>
    <phoneticPr fontId="16" type="noConversion"/>
  </si>
  <si>
    <t>소  계</t>
    <phoneticPr fontId="16" type="noConversion"/>
  </si>
  <si>
    <t>준공</t>
    <phoneticPr fontId="16" type="noConversion"/>
  </si>
  <si>
    <t>목포시</t>
    <phoneticPr fontId="12" type="noConversion"/>
  </si>
  <si>
    <t>순천시</t>
    <phoneticPr fontId="16" type="noConversion"/>
  </si>
  <si>
    <t>합계</t>
    <phoneticPr fontId="16" type="noConversion"/>
  </si>
  <si>
    <t>전라남도</t>
    <phoneticPr fontId="16" type="noConversion"/>
  </si>
  <si>
    <t>민간</t>
    <phoneticPr fontId="16" type="noConversion"/>
  </si>
  <si>
    <t>분양</t>
    <phoneticPr fontId="16" type="noConversion"/>
  </si>
  <si>
    <t>소   계</t>
    <phoneticPr fontId="16" type="noConversion"/>
  </si>
  <si>
    <t>상동</t>
    <phoneticPr fontId="16" type="noConversion"/>
  </si>
  <si>
    <t>2018.9.21~9.30</t>
    <phoneticPr fontId="16" type="noConversion"/>
  </si>
  <si>
    <t>2022.8.29</t>
    <phoneticPr fontId="16" type="noConversion"/>
  </si>
  <si>
    <t>미준공</t>
    <phoneticPr fontId="16" type="noConversion"/>
  </si>
  <si>
    <t>2018.9.11~9.19</t>
    <phoneticPr fontId="16" type="noConversion"/>
  </si>
  <si>
    <t>2021.01.31</t>
    <phoneticPr fontId="16" type="noConversion"/>
  </si>
  <si>
    <t>삼호읍</t>
    <phoneticPr fontId="16" type="noConversion"/>
  </si>
  <si>
    <t>민간</t>
    <phoneticPr fontId="16" type="noConversion"/>
  </si>
  <si>
    <t>분양</t>
    <phoneticPr fontId="16" type="noConversion"/>
  </si>
  <si>
    <t>2018.10.4</t>
    <phoneticPr fontId="16" type="noConversion"/>
  </si>
  <si>
    <t>분양완료일까지</t>
    <phoneticPr fontId="16" type="noConversion"/>
  </si>
  <si>
    <t>상시</t>
    <phoneticPr fontId="16" type="noConversion"/>
  </si>
  <si>
    <t>준공</t>
    <phoneticPr fontId="16" type="noConversion"/>
  </si>
  <si>
    <t>소  계</t>
    <phoneticPr fontId="16" type="noConversion"/>
  </si>
  <si>
    <t>일로읍</t>
  </si>
  <si>
    <t>2018.05.18</t>
  </si>
  <si>
    <t>2018.10.31</t>
  </si>
  <si>
    <t>2021.02</t>
  </si>
  <si>
    <t>2019.04.30</t>
    <phoneticPr fontId="16" type="noConversion"/>
  </si>
  <si>
    <t>2020.05.31</t>
    <phoneticPr fontId="16" type="noConversion"/>
  </si>
  <si>
    <t>2018.09.20</t>
    <phoneticPr fontId="16" type="noConversion"/>
  </si>
  <si>
    <t>전 세대 분양시까지</t>
    <phoneticPr fontId="16" type="noConversion"/>
  </si>
  <si>
    <t>장흥군</t>
    <phoneticPr fontId="12" type="noConversion"/>
  </si>
  <si>
    <t>전월
('18. 11월)</t>
    <phoneticPr fontId="10" type="noConversion"/>
  </si>
  <si>
    <t>당해월
('18. 12월)</t>
    <phoneticPr fontId="10" type="noConversion"/>
  </si>
  <si>
    <t>민간분양 주택('18. 11월)</t>
    <phoneticPr fontId="10" type="noConversion"/>
  </si>
  <si>
    <t>민간분양 주택('18. 11월)</t>
    <phoneticPr fontId="16" type="noConversion"/>
  </si>
  <si>
    <t>민간분양 주택('18. 12월)</t>
    <phoneticPr fontId="16" type="noConversion"/>
  </si>
  <si>
    <t>민간분양 주택('18. 12월)</t>
    <phoneticPr fontId="10" type="noConversion"/>
  </si>
  <si>
    <t xml:space="preserve"> □ 업체별 현황 ('18.12월말 기준)</t>
    <phoneticPr fontId="16" type="noConversion"/>
  </si>
  <si>
    <t>진도군</t>
    <phoneticPr fontId="16" type="noConversion"/>
  </si>
  <si>
    <t>진도읍</t>
    <phoneticPr fontId="16" type="noConversion"/>
  </si>
  <si>
    <t>민간</t>
    <phoneticPr fontId="16" type="noConversion"/>
  </si>
  <si>
    <t>분양</t>
    <phoneticPr fontId="16" type="noConversion"/>
  </si>
  <si>
    <t>2018.04.27</t>
    <phoneticPr fontId="16" type="noConversion"/>
  </si>
  <si>
    <t>분양완료일까지</t>
    <phoneticPr fontId="16" type="noConversion"/>
  </si>
  <si>
    <t>2018.09.21</t>
    <phoneticPr fontId="16" type="noConversion"/>
  </si>
  <si>
    <t>준공</t>
    <phoneticPr fontId="16" type="noConversion"/>
  </si>
  <si>
    <t>소   계</t>
    <phoneticPr fontId="16" type="noConversion"/>
  </si>
  <si>
    <t>합     계</t>
    <phoneticPr fontId="23" type="noConversion"/>
  </si>
  <si>
    <t>진도군</t>
    <phoneticPr fontId="12" type="noConversion"/>
  </si>
  <si>
    <t>담양군</t>
    <phoneticPr fontId="16" type="noConversion"/>
  </si>
  <si>
    <t>담양읍</t>
    <phoneticPr fontId="16" type="noConversion"/>
  </si>
  <si>
    <t>민간</t>
    <phoneticPr fontId="16" type="noConversion"/>
  </si>
  <si>
    <t>분양</t>
    <phoneticPr fontId="16" type="noConversion"/>
  </si>
  <si>
    <t>2018.11.23</t>
    <phoneticPr fontId="16" type="noConversion"/>
  </si>
  <si>
    <t>2018.12.11</t>
    <phoneticPr fontId="16" type="noConversion"/>
  </si>
  <si>
    <t>2018.11.20</t>
    <phoneticPr fontId="16" type="noConversion"/>
  </si>
  <si>
    <t>미준공</t>
    <phoneticPr fontId="16" type="noConversion"/>
  </si>
  <si>
    <t>소    계</t>
    <phoneticPr fontId="16" type="noConversion"/>
  </si>
  <si>
    <t>합     계</t>
    <phoneticPr fontId="23" type="noConversion"/>
  </si>
  <si>
    <t>담양군</t>
    <phoneticPr fontId="12" type="noConversion"/>
  </si>
  <si>
    <t>진도군</t>
    <phoneticPr fontId="12" type="noConversion"/>
  </si>
  <si>
    <t>ㅇㅇㅇ</t>
  </si>
  <si>
    <t>ㅇㅇㅇ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</si>
</sst>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176" formatCode="_ * #,##0_ ;_ * \-#,##0_ ;_ * &quot;-&quot;_ ;_ @_ "/>
    <numFmt numFmtId="177" formatCode="_ * #,##0.00_ ;_ * \-#,##0.00_ ;_ * &quot;-&quot;??_ ;_ @_ "/>
    <numFmt numFmtId="178" formatCode="#,##0_);[Red]\(#,##0\)"/>
    <numFmt numFmtId="179" formatCode="#,##0.0_);[Red]\(#,##0.0\)"/>
    <numFmt numFmtId="180" formatCode="0.00_);[Red]\(0.00\)"/>
    <numFmt numFmtId="181" formatCode="#,##0.00_);[Red]\(#,##0.00\)"/>
    <numFmt numFmtId="182" formatCode="0.0000_);[Red]\(0.0000\)"/>
    <numFmt numFmtId="183" formatCode="0.0000;[Red]0.0000"/>
    <numFmt numFmtId="184" formatCode="#,##0_ "/>
    <numFmt numFmtId="185" formatCode="0_);[Red]\(0\)"/>
  </numFmts>
  <fonts count="36" x14ac:knownFonts="1">
    <font>
      <sz val="11"/>
      <color indexed="8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돋움"/>
      <family val="3"/>
      <charset val="129"/>
    </font>
    <font>
      <b/>
      <sz val="11"/>
      <name val="돋움"/>
      <family val="3"/>
      <charset val="129"/>
    </font>
    <font>
      <b/>
      <sz val="11"/>
      <name val="돋움"/>
      <family val="3"/>
      <charset val="129"/>
    </font>
    <font>
      <b/>
      <sz val="11"/>
      <name val="돋움"/>
      <family val="3"/>
      <charset val="129"/>
    </font>
    <font>
      <sz val="11"/>
      <color indexed="8"/>
      <name val="돋움"/>
      <family val="3"/>
      <charset val="129"/>
    </font>
    <font>
      <b/>
      <sz val="11"/>
      <color indexed="8"/>
      <name val="돋움"/>
      <family val="3"/>
      <charset val="129"/>
    </font>
    <font>
      <sz val="12"/>
      <color indexed="8"/>
      <name val="돋움"/>
      <family val="3"/>
      <charset val="129"/>
    </font>
    <font>
      <sz val="8"/>
      <name val="돋움"/>
      <family val="3"/>
      <charset val="129"/>
    </font>
    <font>
      <b/>
      <sz val="10"/>
      <name val="돋움"/>
      <family val="3"/>
      <charset val="129"/>
    </font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20"/>
      <name val="HY견고딕"/>
      <family val="1"/>
      <charset val="129"/>
    </font>
    <font>
      <b/>
      <sz val="20"/>
      <name val="맑은 고딕"/>
      <family val="3"/>
      <charset val="129"/>
      <scheme val="major"/>
    </font>
    <font>
      <sz val="11"/>
      <color indexed="9"/>
      <name val="맑은 고딕"/>
      <family val="3"/>
      <charset val="129"/>
    </font>
    <font>
      <sz val="8"/>
      <name val="맑은 고딕"/>
      <family val="3"/>
      <charset val="129"/>
    </font>
    <font>
      <sz val="11"/>
      <color rgb="FFFF0000"/>
      <name val="돋움"/>
      <family val="3"/>
      <charset val="129"/>
    </font>
    <font>
      <sz val="12"/>
      <color theme="1"/>
      <name val="돋움"/>
      <family val="3"/>
      <charset val="129"/>
    </font>
    <font>
      <sz val="11"/>
      <color theme="1"/>
      <name val="돋움"/>
      <family val="3"/>
      <charset val="129"/>
    </font>
    <font>
      <b/>
      <sz val="10"/>
      <color rgb="FFFF0000"/>
      <name val="돋움"/>
      <family val="3"/>
      <charset val="129"/>
    </font>
    <font>
      <b/>
      <sz val="11"/>
      <color theme="1"/>
      <name val="돋움"/>
      <family val="3"/>
      <charset val="129"/>
    </font>
    <font>
      <b/>
      <sz val="12"/>
      <color theme="1"/>
      <name val="돋움"/>
      <family val="3"/>
      <charset val="129"/>
    </font>
    <font>
      <sz val="20"/>
      <color theme="1"/>
      <name val="HY견고딕"/>
      <family val="1"/>
      <charset val="129"/>
    </font>
    <font>
      <sz val="12"/>
      <color rgb="FFFF0000"/>
      <name val="돋움"/>
      <family val="3"/>
      <charset val="129"/>
    </font>
    <font>
      <sz val="12"/>
      <name val="돋움"/>
      <family val="3"/>
      <charset val="129"/>
    </font>
    <font>
      <sz val="9"/>
      <color theme="1"/>
      <name val="돋움"/>
      <family val="3"/>
      <charset val="129"/>
    </font>
    <font>
      <sz val="10"/>
      <color theme="1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7"/>
        <bgColor indexed="0"/>
      </patternFill>
    </fill>
    <fill>
      <patternFill patternType="solid">
        <fgColor rgb="FFFFCC99"/>
        <bgColor indexed="0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3"/>
      </patternFill>
    </fill>
    <fill>
      <patternFill patternType="solid">
        <fgColor theme="9" tint="0.79998168889431442"/>
        <bgColor indexed="0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rgb="FFFF0000"/>
      </right>
      <top style="thin">
        <color auto="1"/>
      </top>
      <bottom style="thin">
        <color auto="1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/>
      <bottom/>
      <diagonal/>
    </border>
    <border>
      <left style="thin">
        <color auto="1"/>
      </left>
      <right style="thick">
        <color rgb="FFFF0000"/>
      </right>
      <top/>
      <bottom style="thin">
        <color auto="1"/>
      </bottom>
      <diagonal/>
    </border>
    <border>
      <left style="thick">
        <color rgb="FFFF0000"/>
      </left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/>
      <diagonal/>
    </border>
  </borders>
  <cellStyleXfs count="126">
    <xf numFmtId="0" fontId="0" fillId="0" borderId="0" applyFill="0" applyAlignment="0"/>
    <xf numFmtId="41" fontId="9" fillId="0" borderId="0" applyFont="0" applyFill="0" applyAlignment="0" applyProtection="0"/>
    <xf numFmtId="41" fontId="13" fillId="0" borderId="0" applyFont="0" applyFill="0" applyAlignment="0" applyProtection="0"/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176" fontId="11" fillId="0" borderId="0" applyFont="0" applyFill="0" applyAlignment="0" applyProtection="0"/>
    <xf numFmtId="177" fontId="14" fillId="0" borderId="0" applyFont="0" applyFill="0" applyBorder="0" applyAlignment="0" applyProtection="0"/>
    <xf numFmtId="0" fontId="9" fillId="0" borderId="0" applyFill="0" applyAlignment="0"/>
    <xf numFmtId="0" fontId="13" fillId="0" borderId="0" applyFill="0" applyAlignment="0"/>
    <xf numFmtId="0" fontId="18" fillId="0" borderId="0">
      <alignment vertical="center"/>
    </xf>
    <xf numFmtId="0" fontId="18" fillId="0" borderId="0"/>
    <xf numFmtId="0" fontId="15" fillId="0" borderId="1" applyNumberFormat="0" applyAlignment="0" applyProtection="0">
      <alignment horizontal="left" vertical="center"/>
    </xf>
    <xf numFmtId="0" fontId="15" fillId="0" borderId="2">
      <alignment horizontal="left" vertical="center"/>
    </xf>
    <xf numFmtId="0" fontId="19" fillId="0" borderId="0">
      <alignment vertical="center"/>
    </xf>
    <xf numFmtId="0" fontId="13" fillId="0" borderId="0" applyFill="0" applyAlignment="0"/>
    <xf numFmtId="9" fontId="10" fillId="0" borderId="0" applyFont="0" applyFill="0" applyAlignment="0" applyProtection="0"/>
    <xf numFmtId="41" fontId="13" fillId="0" borderId="0" applyFont="0" applyFill="0" applyAlignment="0" applyProtection="0"/>
    <xf numFmtId="41" fontId="13" fillId="0" borderId="0" applyFont="0" applyFill="0" applyAlignment="0" applyProtection="0"/>
    <xf numFmtId="0" fontId="13" fillId="0" borderId="0" applyFill="0" applyAlignment="0"/>
    <xf numFmtId="0" fontId="13" fillId="0" borderId="0" applyFill="0" applyAlignment="0"/>
    <xf numFmtId="0" fontId="13" fillId="0" borderId="0" applyFill="0" applyAlignment="0"/>
    <xf numFmtId="41" fontId="13" fillId="0" borderId="0" applyFont="0" applyFill="0" applyAlignment="0" applyProtection="0"/>
    <xf numFmtId="0" fontId="13" fillId="0" borderId="0" applyFill="0" applyAlignment="0"/>
    <xf numFmtId="41" fontId="9" fillId="0" borderId="0" applyFont="0" applyFill="0" applyAlignment="0" applyProtection="0"/>
    <xf numFmtId="0" fontId="9" fillId="0" borderId="0" applyFill="0" applyAlignment="0"/>
    <xf numFmtId="0" fontId="8" fillId="0" borderId="0">
      <alignment vertical="center"/>
    </xf>
    <xf numFmtId="0" fontId="9" fillId="0" borderId="0" applyFill="0" applyAlignment="0"/>
    <xf numFmtId="9" fontId="10" fillId="0" borderId="0" applyFont="0" applyFill="0" applyAlignment="0" applyProtection="0"/>
    <xf numFmtId="41" fontId="9" fillId="0" borderId="0" applyFont="0" applyFill="0" applyAlignment="0" applyProtection="0"/>
    <xf numFmtId="41" fontId="9" fillId="0" borderId="0" applyFont="0" applyFill="0" applyAlignment="0" applyProtection="0"/>
    <xf numFmtId="0" fontId="9" fillId="0" borderId="0" applyFill="0" applyAlignment="0"/>
    <xf numFmtId="0" fontId="9" fillId="0" borderId="0" applyFill="0" applyAlignment="0"/>
    <xf numFmtId="0" fontId="9" fillId="0" borderId="0" applyFill="0" applyAlignment="0"/>
    <xf numFmtId="41" fontId="9" fillId="0" borderId="0" applyFont="0" applyFill="0" applyAlignment="0" applyProtection="0"/>
    <xf numFmtId="0" fontId="9" fillId="0" borderId="0" applyFill="0" applyAlignment="0"/>
    <xf numFmtId="41" fontId="9" fillId="0" borderId="0" applyFont="0" applyFill="0" applyAlignment="0" applyProtection="0"/>
    <xf numFmtId="0" fontId="9" fillId="0" borderId="0" applyFill="0" applyAlignment="0"/>
    <xf numFmtId="0" fontId="7" fillId="0" borderId="0">
      <alignment vertical="center"/>
    </xf>
    <xf numFmtId="0" fontId="9" fillId="0" borderId="0" applyFill="0" applyAlignment="0"/>
    <xf numFmtId="41" fontId="9" fillId="0" borderId="0" applyFont="0" applyFill="0" applyAlignment="0" applyProtection="0"/>
    <xf numFmtId="41" fontId="9" fillId="0" borderId="0" applyFont="0" applyFill="0" applyAlignment="0" applyProtection="0"/>
    <xf numFmtId="0" fontId="9" fillId="0" borderId="0" applyFill="0" applyAlignment="0"/>
    <xf numFmtId="0" fontId="9" fillId="0" borderId="0" applyFill="0" applyAlignment="0"/>
    <xf numFmtId="0" fontId="9" fillId="0" borderId="0" applyFill="0" applyAlignment="0"/>
    <xf numFmtId="41" fontId="9" fillId="0" borderId="0" applyFont="0" applyFill="0" applyAlignment="0" applyProtection="0"/>
    <xf numFmtId="0" fontId="9" fillId="0" borderId="0" applyFill="0" applyAlignment="0"/>
    <xf numFmtId="0" fontId="7" fillId="0" borderId="0">
      <alignment vertical="center"/>
    </xf>
    <xf numFmtId="0" fontId="9" fillId="0" borderId="0" applyFill="0" applyAlignment="0"/>
    <xf numFmtId="9" fontId="10" fillId="0" borderId="0" applyFont="0" applyFill="0" applyAlignment="0" applyProtection="0"/>
    <xf numFmtId="41" fontId="9" fillId="0" borderId="0" applyFont="0" applyFill="0" applyAlignment="0" applyProtection="0"/>
    <xf numFmtId="0" fontId="9" fillId="0" borderId="0" applyFill="0" applyAlignment="0"/>
    <xf numFmtId="0" fontId="6" fillId="0" borderId="0">
      <alignment vertical="center"/>
    </xf>
    <xf numFmtId="0" fontId="9" fillId="0" borderId="0" applyFill="0" applyAlignment="0"/>
    <xf numFmtId="41" fontId="9" fillId="0" borderId="0" applyFont="0" applyFill="0" applyAlignment="0" applyProtection="0"/>
    <xf numFmtId="41" fontId="9" fillId="0" borderId="0" applyFont="0" applyFill="0" applyAlignment="0" applyProtection="0"/>
    <xf numFmtId="0" fontId="9" fillId="0" borderId="0" applyFill="0" applyAlignment="0"/>
    <xf numFmtId="0" fontId="9" fillId="0" borderId="0" applyFill="0" applyAlignment="0"/>
    <xf numFmtId="0" fontId="9" fillId="0" borderId="0" applyFill="0" applyAlignment="0"/>
    <xf numFmtId="41" fontId="9" fillId="0" borderId="0" applyFont="0" applyFill="0" applyAlignment="0" applyProtection="0"/>
    <xf numFmtId="0" fontId="9" fillId="0" borderId="0" applyFill="0" applyAlignment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9" fillId="0" borderId="0" applyFont="0" applyFill="0" applyAlignment="0" applyProtection="0"/>
    <xf numFmtId="0" fontId="9" fillId="0" borderId="0" applyFill="0" applyAlignment="0"/>
    <xf numFmtId="0" fontId="5" fillId="0" borderId="0">
      <alignment vertical="center"/>
    </xf>
    <xf numFmtId="0" fontId="9" fillId="0" borderId="0" applyFill="0" applyAlignment="0"/>
    <xf numFmtId="41" fontId="9" fillId="0" borderId="0" applyFont="0" applyFill="0" applyAlignment="0" applyProtection="0"/>
    <xf numFmtId="41" fontId="9" fillId="0" borderId="0" applyFont="0" applyFill="0" applyAlignment="0" applyProtection="0"/>
    <xf numFmtId="0" fontId="9" fillId="0" borderId="0" applyFill="0" applyAlignment="0"/>
    <xf numFmtId="0" fontId="9" fillId="0" borderId="0" applyFill="0" applyAlignment="0"/>
    <xf numFmtId="0" fontId="9" fillId="0" borderId="0" applyFill="0" applyAlignment="0"/>
    <xf numFmtId="41" fontId="9" fillId="0" borderId="0" applyFont="0" applyFill="0" applyAlignment="0" applyProtection="0"/>
    <xf numFmtId="0" fontId="9" fillId="0" borderId="0" applyFill="0" applyAlignment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>
      <alignment vertical="center"/>
    </xf>
    <xf numFmtId="0" fontId="18" fillId="0" borderId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9" fillId="0" borderId="0" applyFill="0" applyAlignment="0"/>
    <xf numFmtId="41" fontId="9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41" fontId="18" fillId="0" borderId="0" applyFont="0" applyFill="0" applyBorder="0" applyAlignment="0" applyProtection="0"/>
  </cellStyleXfs>
  <cellXfs count="388">
    <xf numFmtId="0" fontId="0" fillId="0" borderId="0" xfId="0" applyFill="1" applyAlignment="1"/>
    <xf numFmtId="0" fontId="17" fillId="0" borderId="0" xfId="0" applyFont="1" applyFill="1" applyAlignment="1"/>
    <xf numFmtId="0" fontId="15" fillId="0" borderId="0" xfId="0" applyFont="1" applyFill="1" applyAlignment="1"/>
    <xf numFmtId="0" fontId="18" fillId="0" borderId="0" xfId="10" applyFont="1"/>
    <xf numFmtId="0" fontId="18" fillId="0" borderId="0" xfId="10" applyFont="1" applyAlignment="1">
      <alignment vertical="top"/>
    </xf>
    <xf numFmtId="0" fontId="18" fillId="0" borderId="0" xfId="10" applyFont="1" applyFill="1" applyAlignment="1">
      <alignment vertical="center"/>
    </xf>
    <xf numFmtId="0" fontId="18" fillId="0" borderId="0" xfId="10" applyFont="1" applyAlignment="1">
      <alignment vertical="center"/>
    </xf>
    <xf numFmtId="179" fontId="18" fillId="0" borderId="0" xfId="10" applyNumberFormat="1" applyFont="1" applyAlignment="1">
      <alignment horizontal="right" vertical="center"/>
    </xf>
    <xf numFmtId="178" fontId="18" fillId="0" borderId="0" xfId="10" applyNumberFormat="1" applyFont="1" applyAlignment="1">
      <alignment horizontal="right" vertical="center"/>
    </xf>
    <xf numFmtId="49" fontId="18" fillId="0" borderId="0" xfId="10" applyNumberFormat="1" applyFont="1" applyAlignment="1">
      <alignment vertical="center"/>
    </xf>
    <xf numFmtId="0" fontId="18" fillId="0" borderId="0" xfId="10" applyFont="1"/>
    <xf numFmtId="0" fontId="25" fillId="0" borderId="0" xfId="0" applyFont="1" applyFill="1" applyAlignment="1"/>
    <xf numFmtId="0" fontId="25" fillId="0" borderId="0" xfId="0" applyNumberFormat="1" applyFont="1" applyFill="1" applyAlignment="1"/>
    <xf numFmtId="49" fontId="24" fillId="0" borderId="0" xfId="86" applyNumberFormat="1" applyFont="1" applyFill="1" applyBorder="1" applyAlignment="1">
      <alignment vertical="center" wrapText="1"/>
    </xf>
    <xf numFmtId="0" fontId="27" fillId="0" borderId="0" xfId="0" applyFont="1" applyFill="1" applyAlignment="1"/>
    <xf numFmtId="0" fontId="24" fillId="0" borderId="0" xfId="0" applyNumberFormat="1" applyFont="1" applyFill="1" applyAlignment="1">
      <alignment horizontal="right"/>
    </xf>
    <xf numFmtId="0" fontId="27" fillId="0" borderId="0" xfId="0" applyNumberFormat="1" applyFont="1" applyFill="1" applyAlignment="1"/>
    <xf numFmtId="41" fontId="25" fillId="3" borderId="3" xfId="0" applyNumberFormat="1" applyFont="1" applyFill="1" applyBorder="1" applyAlignment="1">
      <alignment horizontal="right" vertical="center"/>
    </xf>
    <xf numFmtId="0" fontId="26" fillId="0" borderId="0" xfId="10" applyFont="1"/>
    <xf numFmtId="179" fontId="26" fillId="7" borderId="3" xfId="86" applyNumberFormat="1" applyFont="1" applyFill="1" applyBorder="1" applyAlignment="1">
      <alignment horizontal="right" vertical="center"/>
    </xf>
    <xf numFmtId="0" fontId="28" fillId="8" borderId="3" xfId="10" applyFont="1" applyFill="1" applyBorder="1" applyAlignment="1">
      <alignment horizontal="center" vertical="center"/>
    </xf>
    <xf numFmtId="0" fontId="28" fillId="8" borderId="3" xfId="10" applyFont="1" applyFill="1" applyBorder="1" applyAlignment="1">
      <alignment vertical="center"/>
    </xf>
    <xf numFmtId="0" fontId="26" fillId="8" borderId="3" xfId="86" applyFont="1" applyFill="1" applyBorder="1" applyAlignment="1">
      <alignment vertical="center" wrapText="1"/>
    </xf>
    <xf numFmtId="0" fontId="26" fillId="8" borderId="3" xfId="86" applyFont="1" applyFill="1" applyBorder="1" applyAlignment="1">
      <alignment horizontal="center" vertical="center" wrapText="1"/>
    </xf>
    <xf numFmtId="0" fontId="26" fillId="0" borderId="3" xfId="0" applyFont="1" applyBorder="1" applyAlignment="1">
      <alignment horizontal="right" vertical="center"/>
    </xf>
    <xf numFmtId="0" fontId="28" fillId="8" borderId="3" xfId="0" applyFont="1" applyFill="1" applyBorder="1" applyAlignment="1">
      <alignment horizontal="center" vertical="center"/>
    </xf>
    <xf numFmtId="0" fontId="28" fillId="8" borderId="3" xfId="0" applyFont="1" applyFill="1" applyBorder="1" applyAlignment="1">
      <alignment vertical="center"/>
    </xf>
    <xf numFmtId="0" fontId="26" fillId="0" borderId="0" xfId="89" applyFont="1"/>
    <xf numFmtId="0" fontId="26" fillId="0" borderId="0" xfId="0" applyNumberFormat="1" applyFont="1" applyFill="1" applyAlignment="1"/>
    <xf numFmtId="0" fontId="28" fillId="8" borderId="3" xfId="89" applyFont="1" applyFill="1" applyBorder="1" applyAlignment="1">
      <alignment vertical="center"/>
    </xf>
    <xf numFmtId="178" fontId="26" fillId="0" borderId="0" xfId="10" applyNumberFormat="1" applyFont="1"/>
    <xf numFmtId="0" fontId="26" fillId="9" borderId="3" xfId="0" applyFont="1" applyFill="1" applyBorder="1" applyAlignment="1">
      <alignment vertical="center"/>
    </xf>
    <xf numFmtId="0" fontId="26" fillId="9" borderId="8" xfId="0" applyFont="1" applyFill="1" applyBorder="1" applyAlignment="1">
      <alignment vertical="center"/>
    </xf>
    <xf numFmtId="182" fontId="26" fillId="7" borderId="3" xfId="86" applyNumberFormat="1" applyFont="1" applyFill="1" applyBorder="1" applyAlignment="1">
      <alignment vertical="center"/>
    </xf>
    <xf numFmtId="182" fontId="28" fillId="8" borderId="3" xfId="89" applyNumberFormat="1" applyFont="1" applyFill="1" applyBorder="1" applyAlignment="1">
      <alignment horizontal="center" vertical="center"/>
    </xf>
    <xf numFmtId="182" fontId="28" fillId="8" borderId="3" xfId="89" applyNumberFormat="1" applyFont="1" applyFill="1" applyBorder="1" applyAlignment="1">
      <alignment vertical="center"/>
    </xf>
    <xf numFmtId="182" fontId="26" fillId="0" borderId="3" xfId="86" applyNumberFormat="1" applyFont="1" applyFill="1" applyBorder="1" applyAlignment="1">
      <alignment vertical="center"/>
    </xf>
    <xf numFmtId="180" fontId="28" fillId="8" borderId="3" xfId="89" applyNumberFormat="1" applyFont="1" applyFill="1" applyBorder="1" applyAlignment="1">
      <alignment horizontal="center" vertical="center"/>
    </xf>
    <xf numFmtId="180" fontId="28" fillId="8" borderId="3" xfId="89" applyNumberFormat="1" applyFont="1" applyFill="1" applyBorder="1" applyAlignment="1">
      <alignment vertical="center"/>
    </xf>
    <xf numFmtId="0" fontId="26" fillId="0" borderId="0" xfId="10" applyFont="1" applyAlignment="1">
      <alignment vertical="top"/>
    </xf>
    <xf numFmtId="0" fontId="26" fillId="0" borderId="0" xfId="10" applyFont="1" applyFill="1" applyAlignment="1">
      <alignment vertical="center"/>
    </xf>
    <xf numFmtId="0" fontId="26" fillId="0" borderId="0" xfId="10" applyFont="1" applyAlignment="1">
      <alignment vertical="center"/>
    </xf>
    <xf numFmtId="179" fontId="26" fillId="0" borderId="0" xfId="10" applyNumberFormat="1" applyFont="1" applyAlignment="1">
      <alignment horizontal="right" vertical="center"/>
    </xf>
    <xf numFmtId="178" fontId="26" fillId="0" borderId="0" xfId="10" applyNumberFormat="1" applyFont="1" applyAlignment="1">
      <alignment horizontal="right" vertical="center"/>
    </xf>
    <xf numFmtId="49" fontId="26" fillId="0" borderId="0" xfId="10" applyNumberFormat="1" applyFont="1" applyAlignment="1">
      <alignment vertical="center"/>
    </xf>
    <xf numFmtId="0" fontId="25" fillId="0" borderId="7" xfId="0" applyFont="1" applyFill="1" applyBorder="1" applyAlignment="1">
      <alignment horizontal="center" vertical="center"/>
    </xf>
    <xf numFmtId="41" fontId="25" fillId="0" borderId="3" xfId="87" applyNumberFormat="1" applyFont="1" applyFill="1" applyBorder="1" applyAlignment="1">
      <alignment horizontal="right" vertical="center"/>
    </xf>
    <xf numFmtId="0" fontId="26" fillId="0" borderId="7" xfId="0" applyNumberFormat="1" applyFont="1" applyFill="1" applyBorder="1" applyAlignment="1" applyProtection="1">
      <alignment horizontal="center" vertical="center"/>
    </xf>
    <xf numFmtId="41" fontId="26" fillId="0" borderId="3" xfId="0" applyNumberFormat="1" applyFont="1" applyFill="1" applyBorder="1" applyAlignment="1">
      <alignment horizontal="right" vertical="center"/>
    </xf>
    <xf numFmtId="0" fontId="29" fillId="0" borderId="3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41" fontId="26" fillId="7" borderId="7" xfId="3" applyNumberFormat="1" applyFont="1" applyFill="1" applyBorder="1" applyAlignment="1" applyProtection="1">
      <alignment horizontal="center" vertical="center"/>
    </xf>
    <xf numFmtId="180" fontId="26" fillId="7" borderId="3" xfId="86" applyNumberFormat="1" applyFont="1" applyFill="1" applyBorder="1" applyAlignment="1">
      <alignment horizontal="right" vertical="center"/>
    </xf>
    <xf numFmtId="181" fontId="26" fillId="7" borderId="3" xfId="86" applyNumberFormat="1" applyFont="1" applyFill="1" applyBorder="1" applyAlignment="1">
      <alignment horizontal="right" vertical="center"/>
    </xf>
    <xf numFmtId="0" fontId="26" fillId="9" borderId="10" xfId="0" applyFont="1" applyFill="1" applyBorder="1" applyAlignment="1">
      <alignment vertical="center"/>
    </xf>
    <xf numFmtId="49" fontId="26" fillId="9" borderId="3" xfId="10" applyNumberFormat="1" applyFont="1" applyFill="1" applyBorder="1" applyAlignment="1">
      <alignment vertical="center"/>
    </xf>
    <xf numFmtId="49" fontId="26" fillId="9" borderId="8" xfId="10" applyNumberFormat="1" applyFont="1" applyFill="1" applyBorder="1" applyAlignment="1">
      <alignment vertical="center"/>
    </xf>
    <xf numFmtId="0" fontId="28" fillId="8" borderId="3" xfId="89" applyFont="1" applyFill="1" applyBorder="1" applyAlignment="1">
      <alignment horizontal="center" vertical="center"/>
    </xf>
    <xf numFmtId="0" fontId="26" fillId="0" borderId="3" xfId="86" applyFont="1" applyFill="1" applyBorder="1" applyAlignment="1">
      <alignment horizontal="center" vertical="center"/>
    </xf>
    <xf numFmtId="0" fontId="26" fillId="7" borderId="3" xfId="86" applyFont="1" applyFill="1" applyBorder="1" applyAlignment="1">
      <alignment horizontal="center" vertical="center" wrapText="1"/>
    </xf>
    <xf numFmtId="0" fontId="26" fillId="0" borderId="25" xfId="86" applyFont="1" applyFill="1" applyBorder="1" applyAlignment="1">
      <alignment vertical="center"/>
    </xf>
    <xf numFmtId="0" fontId="26" fillId="0" borderId="26" xfId="86" applyFont="1" applyFill="1" applyBorder="1" applyAlignment="1">
      <alignment vertical="center"/>
    </xf>
    <xf numFmtId="178" fontId="26" fillId="4" borderId="5" xfId="86" applyNumberFormat="1" applyFont="1" applyFill="1" applyBorder="1" applyAlignment="1">
      <alignment horizontal="center" vertical="center"/>
    </xf>
    <xf numFmtId="41" fontId="28" fillId="3" borderId="3" xfId="0" applyNumberFormat="1" applyFont="1" applyFill="1" applyBorder="1" applyAlignment="1">
      <alignment horizontal="right" vertical="center"/>
    </xf>
    <xf numFmtId="41" fontId="28" fillId="2" borderId="3" xfId="0" applyNumberFormat="1" applyFont="1" applyFill="1" applyBorder="1" applyAlignment="1">
      <alignment horizontal="right" vertical="center"/>
    </xf>
    <xf numFmtId="41" fontId="28" fillId="7" borderId="3" xfId="0" applyNumberFormat="1" applyFont="1" applyFill="1" applyBorder="1" applyAlignment="1">
      <alignment horizontal="right" vertical="center"/>
    </xf>
    <xf numFmtId="184" fontId="25" fillId="0" borderId="3" xfId="0" applyNumberFormat="1" applyFont="1" applyFill="1" applyBorder="1" applyAlignment="1">
      <alignment horizontal="right" vertical="center"/>
    </xf>
    <xf numFmtId="41" fontId="25" fillId="0" borderId="3" xfId="87" applyFont="1" applyFill="1" applyBorder="1" applyAlignment="1">
      <alignment horizontal="right" vertical="center"/>
    </xf>
    <xf numFmtId="184" fontId="26" fillId="2" borderId="3" xfId="0" applyNumberFormat="1" applyFont="1" applyFill="1" applyBorder="1" applyAlignment="1">
      <alignment horizontal="right" vertical="center"/>
    </xf>
    <xf numFmtId="184" fontId="26" fillId="7" borderId="3" xfId="0" applyNumberFormat="1" applyFont="1" applyFill="1" applyBorder="1" applyAlignment="1">
      <alignment horizontal="right" vertical="center"/>
    </xf>
    <xf numFmtId="41" fontId="29" fillId="3" borderId="3" xfId="0" applyNumberFormat="1" applyFont="1" applyFill="1" applyBorder="1" applyAlignment="1">
      <alignment horizontal="right" vertical="center"/>
    </xf>
    <xf numFmtId="41" fontId="29" fillId="2" borderId="3" xfId="0" applyNumberFormat="1" applyFont="1" applyFill="1" applyBorder="1" applyAlignment="1">
      <alignment horizontal="right" vertical="center"/>
    </xf>
    <xf numFmtId="41" fontId="29" fillId="7" borderId="3" xfId="0" applyNumberFormat="1" applyFont="1" applyFill="1" applyBorder="1" applyAlignment="1">
      <alignment horizontal="right" vertical="center"/>
    </xf>
    <xf numFmtId="0" fontId="25" fillId="0" borderId="7" xfId="0" applyFont="1" applyFill="1" applyBorder="1" applyAlignment="1">
      <alignment horizontal="right" vertical="center"/>
    </xf>
    <xf numFmtId="41" fontId="25" fillId="2" borderId="3" xfId="87" applyFont="1" applyFill="1" applyBorder="1" applyAlignment="1">
      <alignment horizontal="right" vertical="center"/>
    </xf>
    <xf numFmtId="0" fontId="26" fillId="0" borderId="27" xfId="10" applyFont="1" applyBorder="1" applyAlignment="1">
      <alignment vertical="top"/>
    </xf>
    <xf numFmtId="0" fontId="26" fillId="9" borderId="14" xfId="0" applyFont="1" applyFill="1" applyBorder="1" applyAlignment="1">
      <alignment vertical="center"/>
    </xf>
    <xf numFmtId="178" fontId="28" fillId="0" borderId="23" xfId="86" applyNumberFormat="1" applyFont="1" applyFill="1" applyBorder="1" applyAlignment="1">
      <alignment horizontal="right" vertical="center"/>
    </xf>
    <xf numFmtId="178" fontId="28" fillId="8" borderId="23" xfId="86" applyNumberFormat="1" applyFont="1" applyFill="1" applyBorder="1" applyAlignment="1">
      <alignment horizontal="right" vertical="center"/>
    </xf>
    <xf numFmtId="178" fontId="28" fillId="7" borderId="23" xfId="86" applyNumberFormat="1" applyFont="1" applyFill="1" applyBorder="1" applyAlignment="1">
      <alignment horizontal="right" vertical="center"/>
    </xf>
    <xf numFmtId="178" fontId="26" fillId="0" borderId="23" xfId="86" applyNumberFormat="1" applyFont="1" applyFill="1" applyBorder="1" applyAlignment="1">
      <alignment horizontal="right" vertical="center"/>
    </xf>
    <xf numFmtId="178" fontId="29" fillId="9" borderId="23" xfId="86" applyNumberFormat="1" applyFont="1" applyFill="1" applyBorder="1" applyAlignment="1">
      <alignment horizontal="right" vertical="center"/>
    </xf>
    <xf numFmtId="41" fontId="26" fillId="0" borderId="23" xfId="81" applyFont="1" applyBorder="1" applyAlignment="1">
      <alignment vertical="center"/>
    </xf>
    <xf numFmtId="41" fontId="28" fillId="8" borderId="23" xfId="81" applyFont="1" applyFill="1" applyBorder="1" applyAlignment="1">
      <alignment vertical="center"/>
    </xf>
    <xf numFmtId="178" fontId="28" fillId="9" borderId="23" xfId="10" applyNumberFormat="1" applyFont="1" applyFill="1" applyBorder="1" applyAlignment="1">
      <alignment horizontal="right" vertical="center"/>
    </xf>
    <xf numFmtId="178" fontId="28" fillId="9" borderId="23" xfId="90" applyNumberFormat="1" applyFont="1" applyFill="1" applyBorder="1">
      <alignment vertical="center"/>
    </xf>
    <xf numFmtId="178" fontId="28" fillId="9" borderId="23" xfId="86" applyNumberFormat="1" applyFont="1" applyFill="1" applyBorder="1" applyAlignment="1">
      <alignment horizontal="right" vertical="center"/>
    </xf>
    <xf numFmtId="178" fontId="26" fillId="0" borderId="23" xfId="86" applyNumberFormat="1" applyFont="1" applyFill="1" applyBorder="1" applyAlignment="1">
      <alignment vertical="center"/>
    </xf>
    <xf numFmtId="0" fontId="26" fillId="9" borderId="24" xfId="90" applyFont="1" applyFill="1" applyBorder="1" applyAlignment="1">
      <alignment horizontal="center" vertical="center"/>
    </xf>
    <xf numFmtId="0" fontId="26" fillId="9" borderId="13" xfId="90" applyFont="1" applyFill="1" applyBorder="1" applyAlignment="1">
      <alignment horizontal="center" vertical="center"/>
    </xf>
    <xf numFmtId="49" fontId="26" fillId="9" borderId="24" xfId="10" applyNumberFormat="1" applyFont="1" applyFill="1" applyBorder="1" applyAlignment="1">
      <alignment vertical="center"/>
    </xf>
    <xf numFmtId="0" fontId="29" fillId="0" borderId="7" xfId="0" applyFont="1" applyFill="1" applyBorder="1" applyAlignment="1">
      <alignment horizontal="right" vertical="center"/>
    </xf>
    <xf numFmtId="184" fontId="25" fillId="2" borderId="3" xfId="0" applyNumberFormat="1" applyFont="1" applyFill="1" applyBorder="1" applyAlignment="1">
      <alignment vertical="center"/>
    </xf>
    <xf numFmtId="0" fontId="26" fillId="0" borderId="7" xfId="0" applyFont="1" applyFill="1" applyBorder="1" applyAlignment="1">
      <alignment horizontal="center" vertical="center"/>
    </xf>
    <xf numFmtId="41" fontId="26" fillId="7" borderId="3" xfId="0" applyNumberFormat="1" applyFont="1" applyFill="1" applyBorder="1" applyAlignment="1">
      <alignment horizontal="right" vertical="center"/>
    </xf>
    <xf numFmtId="41" fontId="26" fillId="7" borderId="3" xfId="0" applyNumberFormat="1" applyFont="1" applyFill="1" applyBorder="1" applyAlignment="1">
      <alignment vertical="center"/>
    </xf>
    <xf numFmtId="0" fontId="26" fillId="0" borderId="7" xfId="0" applyFont="1" applyFill="1" applyBorder="1" applyAlignment="1">
      <alignment horizontal="right" vertical="center"/>
    </xf>
    <xf numFmtId="178" fontId="26" fillId="4" borderId="28" xfId="86" applyNumberFormat="1" applyFont="1" applyFill="1" applyBorder="1" applyAlignment="1">
      <alignment horizontal="center" vertical="center" wrapText="1"/>
    </xf>
    <xf numFmtId="178" fontId="28" fillId="0" borderId="29" xfId="86" applyNumberFormat="1" applyFont="1" applyFill="1" applyBorder="1" applyAlignment="1">
      <alignment horizontal="right" vertical="center"/>
    </xf>
    <xf numFmtId="178" fontId="28" fillId="8" borderId="29" xfId="86" applyNumberFormat="1" applyFont="1" applyFill="1" applyBorder="1" applyAlignment="1">
      <alignment horizontal="right" vertical="center"/>
    </xf>
    <xf numFmtId="178" fontId="28" fillId="7" borderId="29" xfId="86" applyNumberFormat="1" applyFont="1" applyFill="1" applyBorder="1" applyAlignment="1">
      <alignment horizontal="right" vertical="center"/>
    </xf>
    <xf numFmtId="178" fontId="26" fillId="0" borderId="29" xfId="86" applyNumberFormat="1" applyFont="1" applyFill="1" applyBorder="1" applyAlignment="1">
      <alignment horizontal="right" vertical="center"/>
    </xf>
    <xf numFmtId="178" fontId="29" fillId="9" borderId="29" xfId="86" applyNumberFormat="1" applyFont="1" applyFill="1" applyBorder="1" applyAlignment="1">
      <alignment horizontal="right" vertical="center"/>
    </xf>
    <xf numFmtId="41" fontId="26" fillId="0" borderId="29" xfId="81" applyFont="1" applyBorder="1" applyAlignment="1">
      <alignment vertical="center"/>
    </xf>
    <xf numFmtId="41" fontId="26" fillId="0" borderId="29" xfId="81" applyFont="1" applyBorder="1" applyAlignment="1">
      <alignment horizontal="right" vertical="center"/>
    </xf>
    <xf numFmtId="178" fontId="28" fillId="9" borderId="29" xfId="10" applyNumberFormat="1" applyFont="1" applyFill="1" applyBorder="1" applyAlignment="1">
      <alignment horizontal="right" vertical="center"/>
    </xf>
    <xf numFmtId="178" fontId="26" fillId="7" borderId="29" xfId="86" applyNumberFormat="1" applyFont="1" applyFill="1" applyBorder="1" applyAlignment="1">
      <alignment horizontal="right" vertical="center"/>
    </xf>
    <xf numFmtId="178" fontId="28" fillId="9" borderId="29" xfId="90" applyNumberFormat="1" applyFont="1" applyFill="1" applyBorder="1">
      <alignment vertical="center"/>
    </xf>
    <xf numFmtId="178" fontId="26" fillId="7" borderId="29" xfId="10" applyNumberFormat="1" applyFont="1" applyFill="1" applyBorder="1" applyAlignment="1">
      <alignment horizontal="right" vertical="center"/>
    </xf>
    <xf numFmtId="178" fontId="28" fillId="9" borderId="29" xfId="86" applyNumberFormat="1" applyFont="1" applyFill="1" applyBorder="1" applyAlignment="1">
      <alignment horizontal="right" vertical="center"/>
    </xf>
    <xf numFmtId="178" fontId="26" fillId="0" borderId="29" xfId="86" applyNumberFormat="1" applyFont="1" applyFill="1" applyBorder="1" applyAlignment="1">
      <alignment vertical="center"/>
    </xf>
    <xf numFmtId="41" fontId="31" fillId="0" borderId="3" xfId="87" applyNumberFormat="1" applyFont="1" applyFill="1" applyBorder="1" applyAlignment="1">
      <alignment horizontal="right" vertical="center"/>
    </xf>
    <xf numFmtId="41" fontId="32" fillId="0" borderId="3" xfId="87" applyNumberFormat="1" applyFont="1" applyFill="1" applyBorder="1" applyAlignment="1">
      <alignment horizontal="right" vertical="center"/>
    </xf>
    <xf numFmtId="178" fontId="18" fillId="0" borderId="29" xfId="86" applyNumberFormat="1" applyFont="1" applyFill="1" applyBorder="1" applyAlignment="1">
      <alignment horizontal="right" vertical="center"/>
    </xf>
    <xf numFmtId="178" fontId="28" fillId="9" borderId="20" xfId="10" applyNumberFormat="1" applyFont="1" applyFill="1" applyBorder="1" applyAlignment="1">
      <alignment horizontal="right" vertical="center"/>
    </xf>
    <xf numFmtId="184" fontId="32" fillId="2" borderId="3" xfId="0" applyNumberFormat="1" applyFont="1" applyFill="1" applyBorder="1" applyAlignment="1">
      <alignment vertical="center"/>
    </xf>
    <xf numFmtId="184" fontId="32" fillId="0" borderId="3" xfId="0" applyNumberFormat="1" applyFont="1" applyFill="1" applyBorder="1" applyAlignment="1">
      <alignment horizontal="right" vertical="center"/>
    </xf>
    <xf numFmtId="184" fontId="32" fillId="0" borderId="8" xfId="0" applyNumberFormat="1" applyFont="1" applyFill="1" applyBorder="1" applyAlignment="1">
      <alignment horizontal="right" vertical="center"/>
    </xf>
    <xf numFmtId="0" fontId="2" fillId="0" borderId="3" xfId="124" applyFont="1" applyBorder="1" applyAlignment="1">
      <alignment horizontal="right" vertical="center"/>
    </xf>
    <xf numFmtId="0" fontId="1" fillId="0" borderId="29" xfId="124" applyFont="1" applyBorder="1" applyAlignment="1">
      <alignment vertical="center"/>
    </xf>
    <xf numFmtId="183" fontId="26" fillId="7" borderId="3" xfId="86" applyNumberFormat="1" applyFont="1" applyFill="1" applyBorder="1" applyAlignment="1">
      <alignment horizontal="right" vertical="center"/>
    </xf>
    <xf numFmtId="0" fontId="26" fillId="0" borderId="3" xfId="86" applyFont="1" applyFill="1" applyBorder="1" applyAlignment="1">
      <alignment horizontal="right" vertical="center" wrapText="1"/>
    </xf>
    <xf numFmtId="0" fontId="26" fillId="7" borderId="3" xfId="86" applyFont="1" applyFill="1" applyBorder="1" applyAlignment="1">
      <alignment horizontal="right" vertical="center" wrapText="1"/>
    </xf>
    <xf numFmtId="178" fontId="10" fillId="8" borderId="29" xfId="86" applyNumberFormat="1" applyFont="1" applyFill="1" applyBorder="1" applyAlignment="1">
      <alignment horizontal="right" vertical="center"/>
    </xf>
    <xf numFmtId="178" fontId="26" fillId="0" borderId="23" xfId="10" applyNumberFormat="1" applyFont="1" applyBorder="1" applyAlignment="1">
      <alignment horizontal="right" vertical="center"/>
    </xf>
    <xf numFmtId="178" fontId="28" fillId="8" borderId="23" xfId="86" applyNumberFormat="1" applyFont="1" applyFill="1" applyBorder="1" applyAlignment="1">
      <alignment horizontal="center" vertical="center"/>
    </xf>
    <xf numFmtId="0" fontId="26" fillId="0" borderId="23" xfId="10" applyFont="1" applyFill="1" applyBorder="1" applyAlignment="1">
      <alignment horizontal="right" vertical="center"/>
    </xf>
    <xf numFmtId="0" fontId="2" fillId="0" borderId="23" xfId="124" applyFont="1" applyBorder="1" applyAlignment="1">
      <alignment vertical="center"/>
    </xf>
    <xf numFmtId="178" fontId="26" fillId="0" borderId="23" xfId="86" applyNumberFormat="1" applyFont="1" applyFill="1" applyBorder="1" applyAlignment="1">
      <alignment horizontal="center" vertical="center"/>
    </xf>
    <xf numFmtId="178" fontId="26" fillId="4" borderId="30" xfId="86" applyNumberFormat="1" applyFont="1" applyFill="1" applyBorder="1" applyAlignment="1">
      <alignment horizontal="center" vertical="center" wrapText="1"/>
    </xf>
    <xf numFmtId="178" fontId="28" fillId="0" borderId="30" xfId="86" applyNumberFormat="1" applyFont="1" applyFill="1" applyBorder="1" applyAlignment="1">
      <alignment horizontal="right" vertical="center"/>
    </xf>
    <xf numFmtId="178" fontId="28" fillId="8" borderId="30" xfId="86" applyNumberFormat="1" applyFont="1" applyFill="1" applyBorder="1" applyAlignment="1">
      <alignment horizontal="right" vertical="center"/>
    </xf>
    <xf numFmtId="178" fontId="28" fillId="7" borderId="30" xfId="86" applyNumberFormat="1" applyFont="1" applyFill="1" applyBorder="1" applyAlignment="1">
      <alignment horizontal="right" vertical="center"/>
    </xf>
    <xf numFmtId="178" fontId="26" fillId="0" borderId="30" xfId="86" applyNumberFormat="1" applyFont="1" applyFill="1" applyBorder="1" applyAlignment="1">
      <alignment horizontal="right" vertical="center"/>
    </xf>
    <xf numFmtId="178" fontId="29" fillId="9" borderId="30" xfId="86" applyNumberFormat="1" applyFont="1" applyFill="1" applyBorder="1" applyAlignment="1">
      <alignment horizontal="right" vertical="center"/>
    </xf>
    <xf numFmtId="41" fontId="26" fillId="0" borderId="30" xfId="81" applyFont="1" applyBorder="1" applyAlignment="1">
      <alignment vertical="center"/>
    </xf>
    <xf numFmtId="41" fontId="26" fillId="0" borderId="30" xfId="81" applyFont="1" applyBorder="1" applyAlignment="1">
      <alignment horizontal="right" vertical="center"/>
    </xf>
    <xf numFmtId="178" fontId="28" fillId="9" borderId="30" xfId="10" applyNumberFormat="1" applyFont="1" applyFill="1" applyBorder="1" applyAlignment="1">
      <alignment horizontal="right" vertical="center"/>
    </xf>
    <xf numFmtId="178" fontId="26" fillId="7" borderId="30" xfId="86" applyNumberFormat="1" applyFont="1" applyFill="1" applyBorder="1" applyAlignment="1">
      <alignment horizontal="right" vertical="center"/>
    </xf>
    <xf numFmtId="178" fontId="28" fillId="9" borderId="30" xfId="90" applyNumberFormat="1" applyFont="1" applyFill="1" applyBorder="1">
      <alignment vertical="center"/>
    </xf>
    <xf numFmtId="178" fontId="26" fillId="7" borderId="30" xfId="10" applyNumberFormat="1" applyFont="1" applyFill="1" applyBorder="1" applyAlignment="1">
      <alignment horizontal="right" vertical="center"/>
    </xf>
    <xf numFmtId="178" fontId="10" fillId="8" borderId="30" xfId="86" applyNumberFormat="1" applyFont="1" applyFill="1" applyBorder="1" applyAlignment="1">
      <alignment horizontal="right" vertical="center"/>
    </xf>
    <xf numFmtId="178" fontId="28" fillId="9" borderId="30" xfId="86" applyNumberFormat="1" applyFont="1" applyFill="1" applyBorder="1" applyAlignment="1">
      <alignment horizontal="right" vertical="center"/>
    </xf>
    <xf numFmtId="0" fontId="1" fillId="0" borderId="30" xfId="124" applyFont="1" applyBorder="1" applyAlignment="1">
      <alignment vertical="center"/>
    </xf>
    <xf numFmtId="178" fontId="18" fillId="0" borderId="30" xfId="86" applyNumberFormat="1" applyFont="1" applyFill="1" applyBorder="1" applyAlignment="1">
      <alignment horizontal="right" vertical="center"/>
    </xf>
    <xf numFmtId="178" fontId="26" fillId="0" borderId="30" xfId="86" applyNumberFormat="1" applyFont="1" applyFill="1" applyBorder="1" applyAlignment="1">
      <alignment vertical="center"/>
    </xf>
    <xf numFmtId="41" fontId="25" fillId="7" borderId="3" xfId="0" applyNumberFormat="1" applyFont="1" applyFill="1" applyBorder="1" applyAlignment="1">
      <alignment horizontal="right" vertical="center"/>
    </xf>
    <xf numFmtId="178" fontId="28" fillId="9" borderId="31" xfId="90" applyNumberFormat="1" applyFont="1" applyFill="1" applyBorder="1">
      <alignment vertical="center"/>
    </xf>
    <xf numFmtId="0" fontId="28" fillId="11" borderId="10" xfId="86" applyFont="1" applyFill="1" applyBorder="1" applyAlignment="1">
      <alignment horizontal="center" vertical="center"/>
    </xf>
    <xf numFmtId="179" fontId="28" fillId="11" borderId="3" xfId="86" applyNumberFormat="1" applyFont="1" applyFill="1" applyBorder="1" applyAlignment="1">
      <alignment horizontal="center" vertical="center" wrapText="1"/>
    </xf>
    <xf numFmtId="178" fontId="28" fillId="11" borderId="23" xfId="86" applyNumberFormat="1" applyFont="1" applyFill="1" applyBorder="1" applyAlignment="1">
      <alignment horizontal="center" vertical="center" wrapText="1"/>
    </xf>
    <xf numFmtId="178" fontId="28" fillId="11" borderId="30" xfId="86" applyNumberFormat="1" applyFont="1" applyFill="1" applyBorder="1" applyAlignment="1">
      <alignment horizontal="center" vertical="center" wrapText="1"/>
    </xf>
    <xf numFmtId="49" fontId="28" fillId="11" borderId="13" xfId="86" applyNumberFormat="1" applyFont="1" applyFill="1" applyBorder="1" applyAlignment="1">
      <alignment horizontal="center" vertical="center"/>
    </xf>
    <xf numFmtId="49" fontId="28" fillId="11" borderId="10" xfId="86" applyNumberFormat="1" applyFont="1" applyFill="1" applyBorder="1" applyAlignment="1">
      <alignment horizontal="center" vertical="center"/>
    </xf>
    <xf numFmtId="49" fontId="28" fillId="11" borderId="14" xfId="86" applyNumberFormat="1" applyFont="1" applyFill="1" applyBorder="1" applyAlignment="1">
      <alignment horizontal="center" vertical="center"/>
    </xf>
    <xf numFmtId="178" fontId="18" fillId="0" borderId="3" xfId="86" applyNumberFormat="1" applyFont="1" applyFill="1" applyBorder="1" applyAlignment="1">
      <alignment horizontal="right" vertical="center" wrapText="1"/>
    </xf>
    <xf numFmtId="178" fontId="18" fillId="0" borderId="23" xfId="86" applyNumberFormat="1" applyFont="1" applyFill="1" applyBorder="1" applyAlignment="1">
      <alignment horizontal="right" vertical="center" wrapText="1"/>
    </xf>
    <xf numFmtId="0" fontId="10" fillId="8" borderId="3" xfId="86" applyFont="1" applyFill="1" applyBorder="1" applyAlignment="1">
      <alignment horizontal="center" vertical="center" wrapText="1"/>
    </xf>
    <xf numFmtId="0" fontId="18" fillId="8" borderId="3" xfId="86" applyFont="1" applyFill="1" applyBorder="1" applyAlignment="1">
      <alignment horizontal="center" vertical="center" wrapText="1"/>
    </xf>
    <xf numFmtId="0" fontId="18" fillId="8" borderId="3" xfId="86" applyFont="1" applyFill="1" applyBorder="1" applyAlignment="1">
      <alignment vertical="center" wrapText="1"/>
    </xf>
    <xf numFmtId="178" fontId="18" fillId="8" borderId="3" xfId="86" applyNumberFormat="1" applyFont="1" applyFill="1" applyBorder="1" applyAlignment="1">
      <alignment horizontal="right" vertical="center" wrapText="1"/>
    </xf>
    <xf numFmtId="178" fontId="10" fillId="8" borderId="23" xfId="86" applyNumberFormat="1" applyFont="1" applyFill="1" applyBorder="1" applyAlignment="1">
      <alignment horizontal="right" vertical="center" wrapText="1"/>
    </xf>
    <xf numFmtId="0" fontId="18" fillId="0" borderId="3" xfId="86" applyFont="1" applyFill="1" applyBorder="1" applyAlignment="1">
      <alignment horizontal="center" vertical="center" wrapText="1"/>
    </xf>
    <xf numFmtId="180" fontId="28" fillId="8" borderId="9" xfId="89" applyNumberFormat="1" applyFont="1" applyFill="1" applyBorder="1" applyAlignment="1">
      <alignment horizontal="center" vertical="center"/>
    </xf>
    <xf numFmtId="180" fontId="28" fillId="8" borderId="9" xfId="89" applyNumberFormat="1" applyFont="1" applyFill="1" applyBorder="1" applyAlignment="1">
      <alignment vertical="center"/>
    </xf>
    <xf numFmtId="178" fontId="28" fillId="8" borderId="35" xfId="86" applyNumberFormat="1" applyFont="1" applyFill="1" applyBorder="1" applyAlignment="1">
      <alignment horizontal="right" vertical="center"/>
    </xf>
    <xf numFmtId="178" fontId="28" fillId="8" borderId="36" xfId="86" applyNumberFormat="1" applyFont="1" applyFill="1" applyBorder="1" applyAlignment="1">
      <alignment horizontal="right" vertical="center"/>
    </xf>
    <xf numFmtId="0" fontId="2" fillId="8" borderId="3" xfId="124" applyFont="1" applyFill="1" applyBorder="1" applyAlignment="1">
      <alignment horizontal="center" vertical="center"/>
    </xf>
    <xf numFmtId="0" fontId="2" fillId="8" borderId="23" xfId="124" applyFont="1" applyFill="1" applyBorder="1" applyAlignment="1">
      <alignment vertical="center"/>
    </xf>
    <xf numFmtId="0" fontId="1" fillId="8" borderId="30" xfId="124" applyFont="1" applyFill="1" applyBorder="1" applyAlignment="1">
      <alignment vertical="center"/>
    </xf>
    <xf numFmtId="0" fontId="15" fillId="0" borderId="24" xfId="0" applyFont="1" applyFill="1" applyBorder="1" applyAlignment="1">
      <alignment horizontal="right" vertical="center"/>
    </xf>
    <xf numFmtId="0" fontId="15" fillId="2" borderId="3" xfId="0" applyFont="1" applyFill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35" fillId="8" borderId="29" xfId="124" applyFont="1" applyFill="1" applyBorder="1" applyAlignment="1">
      <alignment vertical="center"/>
    </xf>
    <xf numFmtId="178" fontId="28" fillId="9" borderId="38" xfId="90" applyNumberFormat="1" applyFont="1" applyFill="1" applyBorder="1">
      <alignment vertical="center"/>
    </xf>
    <xf numFmtId="49" fontId="28" fillId="9" borderId="24" xfId="10" applyNumberFormat="1" applyFont="1" applyFill="1" applyBorder="1" applyAlignment="1">
      <alignment vertical="center"/>
    </xf>
    <xf numFmtId="49" fontId="28" fillId="9" borderId="3" xfId="10" applyNumberFormat="1" applyFont="1" applyFill="1" applyBorder="1" applyAlignment="1">
      <alignment vertical="center"/>
    </xf>
    <xf numFmtId="49" fontId="28" fillId="9" borderId="8" xfId="10" applyNumberFormat="1" applyFont="1" applyFill="1" applyBorder="1" applyAlignment="1">
      <alignment vertical="center"/>
    </xf>
    <xf numFmtId="49" fontId="26" fillId="9" borderId="24" xfId="86" applyNumberFormat="1" applyFont="1" applyFill="1" applyBorder="1" applyAlignment="1">
      <alignment horizontal="center" vertical="center" wrapText="1"/>
    </xf>
    <xf numFmtId="49" fontId="26" fillId="9" borderId="3" xfId="86" applyNumberFormat="1" applyFont="1" applyFill="1" applyBorder="1" applyAlignment="1">
      <alignment horizontal="center" vertical="center" wrapText="1"/>
    </xf>
    <xf numFmtId="49" fontId="26" fillId="9" borderId="8" xfId="86" applyNumberFormat="1" applyFont="1" applyFill="1" applyBorder="1" applyAlignment="1">
      <alignment horizontal="center" vertical="center" wrapText="1"/>
    </xf>
    <xf numFmtId="49" fontId="28" fillId="9" borderId="22" xfId="10" applyNumberFormat="1" applyFont="1" applyFill="1" applyBorder="1" applyAlignment="1">
      <alignment vertical="center"/>
    </xf>
    <xf numFmtId="49" fontId="26" fillId="9" borderId="24" xfId="86" applyNumberFormat="1" applyFont="1" applyFill="1" applyBorder="1" applyAlignment="1">
      <alignment horizontal="center" vertical="center"/>
    </xf>
    <xf numFmtId="49" fontId="26" fillId="9" borderId="3" xfId="86" applyNumberFormat="1" applyFont="1" applyFill="1" applyBorder="1" applyAlignment="1">
      <alignment horizontal="center" vertical="center"/>
    </xf>
    <xf numFmtId="49" fontId="26" fillId="9" borderId="8" xfId="86" applyNumberFormat="1" applyFont="1" applyFill="1" applyBorder="1" applyAlignment="1">
      <alignment horizontal="center" vertical="center"/>
    </xf>
    <xf numFmtId="0" fontId="26" fillId="0" borderId="3" xfId="0" applyFont="1" applyFill="1" applyBorder="1" applyAlignment="1" applyProtection="1">
      <alignment horizontal="center" vertical="center"/>
    </xf>
    <xf numFmtId="0" fontId="25" fillId="0" borderId="3" xfId="0" applyNumberFormat="1" applyFont="1" applyFill="1" applyBorder="1" applyAlignment="1">
      <alignment horizontal="center" vertical="center"/>
    </xf>
    <xf numFmtId="0" fontId="25" fillId="0" borderId="3" xfId="0" applyNumberFormat="1" applyFont="1" applyFill="1" applyBorder="1" applyAlignment="1">
      <alignment horizontal="right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185" fontId="26" fillId="0" borderId="29" xfId="81" applyNumberFormat="1" applyFont="1" applyBorder="1" applyAlignment="1">
      <alignment vertical="center"/>
    </xf>
    <xf numFmtId="185" fontId="26" fillId="0" borderId="29" xfId="81" applyNumberFormat="1" applyFont="1" applyBorder="1" applyAlignment="1">
      <alignment horizontal="right" vertical="center"/>
    </xf>
    <xf numFmtId="185" fontId="28" fillId="8" borderId="29" xfId="86" applyNumberFormat="1" applyFont="1" applyFill="1" applyBorder="1" applyAlignment="1">
      <alignment horizontal="right" vertical="center"/>
    </xf>
    <xf numFmtId="185" fontId="26" fillId="0" borderId="30" xfId="81" applyNumberFormat="1" applyFont="1" applyBorder="1" applyAlignment="1">
      <alignment vertical="center"/>
    </xf>
    <xf numFmtId="185" fontId="26" fillId="0" borderId="30" xfId="81" applyNumberFormat="1" applyFont="1" applyBorder="1" applyAlignment="1">
      <alignment horizontal="right" vertical="center"/>
    </xf>
    <xf numFmtId="185" fontId="28" fillId="8" borderId="30" xfId="86" applyNumberFormat="1" applyFont="1" applyFill="1" applyBorder="1" applyAlignment="1">
      <alignment horizontal="right" vertical="center"/>
    </xf>
    <xf numFmtId="0" fontId="26" fillId="0" borderId="25" xfId="0" applyFont="1" applyFill="1" applyBorder="1" applyAlignment="1" applyProtection="1">
      <alignment horizontal="right" vertical="center"/>
    </xf>
    <xf numFmtId="41" fontId="25" fillId="3" borderId="10" xfId="0" applyNumberFormat="1" applyFont="1" applyFill="1" applyBorder="1" applyAlignment="1">
      <alignment horizontal="right" vertical="center"/>
    </xf>
    <xf numFmtId="41" fontId="25" fillId="2" borderId="10" xfId="0" applyNumberFormat="1" applyFont="1" applyFill="1" applyBorder="1" applyAlignment="1">
      <alignment horizontal="right" vertical="center"/>
    </xf>
    <xf numFmtId="0" fontId="26" fillId="7" borderId="10" xfId="0" applyFont="1" applyFill="1" applyBorder="1" applyAlignment="1">
      <alignment horizontal="right" vertical="center"/>
    </xf>
    <xf numFmtId="0" fontId="15" fillId="0" borderId="3" xfId="0" applyFont="1" applyFill="1" applyBorder="1" applyAlignment="1">
      <alignment horizontal="right" vertical="center"/>
    </xf>
    <xf numFmtId="0" fontId="15" fillId="3" borderId="3" xfId="0" applyFont="1" applyFill="1" applyBorder="1" applyAlignment="1">
      <alignment horizontal="right" vertical="center"/>
    </xf>
    <xf numFmtId="0" fontId="15" fillId="2" borderId="3" xfId="0" applyFont="1" applyFill="1" applyBorder="1" applyAlignment="1">
      <alignment horizontal="right" vertical="center"/>
    </xf>
    <xf numFmtId="0" fontId="26" fillId="0" borderId="10" xfId="0" applyFont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horizontal="center" vertical="center" wrapText="1"/>
    </xf>
    <xf numFmtId="0" fontId="29" fillId="3" borderId="3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9" fillId="0" borderId="5" xfId="0" applyNumberFormat="1" applyFont="1" applyFill="1" applyBorder="1" applyAlignment="1" applyProtection="1">
      <alignment horizontal="center" vertical="center"/>
    </xf>
    <xf numFmtId="0" fontId="29" fillId="0" borderId="6" xfId="0" applyNumberFormat="1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182" fontId="26" fillId="0" borderId="10" xfId="86" applyNumberFormat="1" applyFont="1" applyFill="1" applyBorder="1" applyAlignment="1">
      <alignment horizontal="center" vertical="center" wrapText="1"/>
    </xf>
    <xf numFmtId="182" fontId="26" fillId="0" borderId="15" xfId="86" applyNumberFormat="1" applyFont="1" applyFill="1" applyBorder="1" applyAlignment="1">
      <alignment horizontal="center" vertical="center" wrapText="1"/>
    </xf>
    <xf numFmtId="182" fontId="26" fillId="0" borderId="9" xfId="86" applyNumberFormat="1" applyFont="1" applyFill="1" applyBorder="1" applyAlignment="1">
      <alignment horizontal="center" vertical="center" wrapText="1"/>
    </xf>
    <xf numFmtId="182" fontId="26" fillId="0" borderId="10" xfId="86" applyNumberFormat="1" applyFont="1" applyFill="1" applyBorder="1" applyAlignment="1">
      <alignment horizontal="center" vertical="center"/>
    </xf>
    <xf numFmtId="182" fontId="26" fillId="0" borderId="15" xfId="86" applyNumberFormat="1" applyFont="1" applyFill="1" applyBorder="1" applyAlignment="1">
      <alignment horizontal="center" vertical="center"/>
    </xf>
    <xf numFmtId="182" fontId="26" fillId="0" borderId="9" xfId="86" applyNumberFormat="1" applyFont="1" applyFill="1" applyBorder="1" applyAlignment="1">
      <alignment horizontal="center" vertical="center"/>
    </xf>
    <xf numFmtId="49" fontId="26" fillId="0" borderId="10" xfId="86" applyNumberFormat="1" applyFont="1" applyFill="1" applyBorder="1" applyAlignment="1">
      <alignment horizontal="center" vertical="center" wrapText="1"/>
    </xf>
    <xf numFmtId="49" fontId="26" fillId="0" borderId="15" xfId="86" applyNumberFormat="1" applyFont="1" applyFill="1" applyBorder="1" applyAlignment="1">
      <alignment horizontal="center" vertical="center" wrapText="1"/>
    </xf>
    <xf numFmtId="49" fontId="26" fillId="0" borderId="9" xfId="86" applyNumberFormat="1" applyFont="1" applyFill="1" applyBorder="1" applyAlignment="1">
      <alignment horizontal="center" vertical="center" wrapText="1"/>
    </xf>
    <xf numFmtId="49" fontId="26" fillId="0" borderId="14" xfId="86" applyNumberFormat="1" applyFont="1" applyFill="1" applyBorder="1" applyAlignment="1">
      <alignment horizontal="center" vertical="center" wrapText="1"/>
    </xf>
    <xf numFmtId="49" fontId="26" fillId="0" borderId="18" xfId="86" applyNumberFormat="1" applyFont="1" applyFill="1" applyBorder="1" applyAlignment="1">
      <alignment horizontal="center" vertical="center" wrapText="1"/>
    </xf>
    <xf numFmtId="49" fontId="26" fillId="0" borderId="19" xfId="86" applyNumberFormat="1" applyFont="1" applyFill="1" applyBorder="1" applyAlignment="1">
      <alignment horizontal="center" vertical="center" wrapText="1"/>
    </xf>
    <xf numFmtId="0" fontId="29" fillId="9" borderId="23" xfId="90" applyFont="1" applyFill="1" applyBorder="1" applyAlignment="1">
      <alignment horizontal="center" vertical="center"/>
    </xf>
    <xf numFmtId="0" fontId="29" fillId="9" borderId="2" xfId="90" applyFont="1" applyFill="1" applyBorder="1" applyAlignment="1">
      <alignment horizontal="center" vertical="center"/>
    </xf>
    <xf numFmtId="0" fontId="29" fillId="9" borderId="24" xfId="90" applyFont="1" applyFill="1" applyBorder="1" applyAlignment="1">
      <alignment horizontal="center" vertical="center"/>
    </xf>
    <xf numFmtId="49" fontId="26" fillId="0" borderId="33" xfId="86" applyNumberFormat="1" applyFont="1" applyFill="1" applyBorder="1" applyAlignment="1">
      <alignment horizontal="center" vertical="center" wrapText="1"/>
    </xf>
    <xf numFmtId="49" fontId="26" fillId="0" borderId="34" xfId="86" applyNumberFormat="1" applyFont="1" applyFill="1" applyBorder="1" applyAlignment="1">
      <alignment horizontal="center" vertical="center" wrapText="1"/>
    </xf>
    <xf numFmtId="49" fontId="26" fillId="0" borderId="37" xfId="86" applyNumberFormat="1" applyFont="1" applyFill="1" applyBorder="1" applyAlignment="1">
      <alignment horizontal="center" vertical="center" wrapText="1"/>
    </xf>
    <xf numFmtId="49" fontId="26" fillId="7" borderId="14" xfId="86" applyNumberFormat="1" applyFont="1" applyFill="1" applyBorder="1" applyAlignment="1">
      <alignment horizontal="center" vertical="center" wrapText="1"/>
    </xf>
    <xf numFmtId="49" fontId="26" fillId="7" borderId="18" xfId="86" applyNumberFormat="1" applyFont="1" applyFill="1" applyBorder="1" applyAlignment="1">
      <alignment horizontal="center" vertical="center" wrapText="1"/>
    </xf>
    <xf numFmtId="49" fontId="26" fillId="7" borderId="19" xfId="86" applyNumberFormat="1" applyFont="1" applyFill="1" applyBorder="1" applyAlignment="1">
      <alignment horizontal="center" vertical="center" wrapText="1"/>
    </xf>
    <xf numFmtId="0" fontId="26" fillId="0" borderId="10" xfId="10" applyFont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6" fillId="0" borderId="10" xfId="86" applyFont="1" applyFill="1" applyBorder="1" applyAlignment="1">
      <alignment horizontal="center" vertical="center" wrapText="1"/>
    </xf>
    <xf numFmtId="0" fontId="26" fillId="0" borderId="15" xfId="86" applyFont="1" applyFill="1" applyBorder="1" applyAlignment="1">
      <alignment horizontal="center" vertical="center" wrapText="1"/>
    </xf>
    <xf numFmtId="0" fontId="26" fillId="0" borderId="9" xfId="86" applyFont="1" applyFill="1" applyBorder="1" applyAlignment="1">
      <alignment horizontal="center" vertical="center" wrapText="1"/>
    </xf>
    <xf numFmtId="0" fontId="26" fillId="0" borderId="11" xfId="86" applyFont="1" applyFill="1" applyBorder="1" applyAlignment="1">
      <alignment horizontal="center" vertical="center" wrapText="1"/>
    </xf>
    <xf numFmtId="0" fontId="26" fillId="0" borderId="12" xfId="86" applyFont="1" applyFill="1" applyBorder="1" applyAlignment="1">
      <alignment horizontal="center" vertical="center" wrapText="1"/>
    </xf>
    <xf numFmtId="0" fontId="26" fillId="0" borderId="13" xfId="86" applyFont="1" applyFill="1" applyBorder="1" applyAlignment="1">
      <alignment horizontal="center" vertical="center" wrapText="1"/>
    </xf>
    <xf numFmtId="0" fontId="26" fillId="0" borderId="16" xfId="86" applyFont="1" applyFill="1" applyBorder="1" applyAlignment="1">
      <alignment horizontal="center" vertical="center" wrapText="1"/>
    </xf>
    <xf numFmtId="0" fontId="26" fillId="0" borderId="0" xfId="86" applyFont="1" applyFill="1" applyBorder="1" applyAlignment="1">
      <alignment horizontal="center" vertical="center" wrapText="1"/>
    </xf>
    <xf numFmtId="0" fontId="26" fillId="0" borderId="17" xfId="86" applyFont="1" applyFill="1" applyBorder="1" applyAlignment="1">
      <alignment horizontal="center" vertical="center" wrapText="1"/>
    </xf>
    <xf numFmtId="0" fontId="26" fillId="0" borderId="20" xfId="86" applyFont="1" applyFill="1" applyBorder="1" applyAlignment="1">
      <alignment horizontal="center" vertical="center" wrapText="1"/>
    </xf>
    <xf numFmtId="0" fontId="26" fillId="0" borderId="21" xfId="86" applyFont="1" applyFill="1" applyBorder="1" applyAlignment="1">
      <alignment horizontal="center" vertical="center" wrapText="1"/>
    </xf>
    <xf numFmtId="0" fontId="26" fillId="0" borderId="22" xfId="86" applyFont="1" applyFill="1" applyBorder="1" applyAlignment="1">
      <alignment horizontal="center" vertical="center" wrapText="1"/>
    </xf>
    <xf numFmtId="0" fontId="26" fillId="7" borderId="10" xfId="86" applyFont="1" applyFill="1" applyBorder="1" applyAlignment="1">
      <alignment horizontal="center" vertical="center" wrapText="1"/>
    </xf>
    <xf numFmtId="0" fontId="26" fillId="7" borderId="15" xfId="86" applyFont="1" applyFill="1" applyBorder="1" applyAlignment="1">
      <alignment horizontal="center" vertical="center" wrapText="1"/>
    </xf>
    <xf numFmtId="0" fontId="26" fillId="7" borderId="9" xfId="86" applyFont="1" applyFill="1" applyBorder="1" applyAlignment="1">
      <alignment horizontal="center" vertical="center" wrapText="1"/>
    </xf>
    <xf numFmtId="49" fontId="26" fillId="0" borderId="13" xfId="86" applyNumberFormat="1" applyFont="1" applyFill="1" applyBorder="1" applyAlignment="1">
      <alignment horizontal="center" vertical="center" wrapText="1"/>
    </xf>
    <xf numFmtId="49" fontId="26" fillId="0" borderId="17" xfId="86" applyNumberFormat="1" applyFont="1" applyFill="1" applyBorder="1" applyAlignment="1">
      <alignment horizontal="center" vertical="center" wrapText="1"/>
    </xf>
    <xf numFmtId="49" fontId="26" fillId="0" borderId="22" xfId="86" applyNumberFormat="1" applyFont="1" applyFill="1" applyBorder="1" applyAlignment="1">
      <alignment horizontal="center" vertical="center" wrapText="1"/>
    </xf>
    <xf numFmtId="49" fontId="34" fillId="0" borderId="10" xfId="86" applyNumberFormat="1" applyFont="1" applyFill="1" applyBorder="1" applyAlignment="1">
      <alignment horizontal="center" vertical="center" wrapText="1"/>
    </xf>
    <xf numFmtId="49" fontId="34" fillId="0" borderId="15" xfId="86" applyNumberFormat="1" applyFont="1" applyFill="1" applyBorder="1" applyAlignment="1">
      <alignment horizontal="center" vertical="center" wrapText="1"/>
    </xf>
    <xf numFmtId="49" fontId="34" fillId="0" borderId="9" xfId="86" applyNumberFormat="1" applyFont="1" applyFill="1" applyBorder="1" applyAlignment="1">
      <alignment horizontal="center" vertical="center" wrapText="1"/>
    </xf>
    <xf numFmtId="0" fontId="28" fillId="9" borderId="23" xfId="10" applyFont="1" applyFill="1" applyBorder="1" applyAlignment="1">
      <alignment horizontal="center" vertical="center"/>
    </xf>
    <xf numFmtId="0" fontId="28" fillId="9" borderId="2" xfId="10" applyFont="1" applyFill="1" applyBorder="1" applyAlignment="1">
      <alignment horizontal="center" vertical="center"/>
    </xf>
    <xf numFmtId="0" fontId="28" fillId="9" borderId="24" xfId="10" applyFont="1" applyFill="1" applyBorder="1" applyAlignment="1">
      <alignment horizontal="center" vertical="center"/>
    </xf>
    <xf numFmtId="17" fontId="26" fillId="0" borderId="11" xfId="86" applyNumberFormat="1" applyFont="1" applyFill="1" applyBorder="1" applyAlignment="1">
      <alignment horizontal="center" vertical="center" wrapText="1"/>
    </xf>
    <xf numFmtId="17" fontId="26" fillId="0" borderId="12" xfId="86" applyNumberFormat="1" applyFont="1" applyFill="1" applyBorder="1" applyAlignment="1">
      <alignment horizontal="center" vertical="center" wrapText="1"/>
    </xf>
    <xf numFmtId="17" fontId="26" fillId="0" borderId="13" xfId="86" applyNumberFormat="1" applyFont="1" applyFill="1" applyBorder="1" applyAlignment="1">
      <alignment horizontal="center" vertical="center" wrapText="1"/>
    </xf>
    <xf numFmtId="17" fontId="26" fillId="0" borderId="16" xfId="86" applyNumberFormat="1" applyFont="1" applyFill="1" applyBorder="1" applyAlignment="1">
      <alignment horizontal="center" vertical="center" wrapText="1"/>
    </xf>
    <xf numFmtId="17" fontId="26" fillId="0" borderId="0" xfId="86" applyNumberFormat="1" applyFont="1" applyFill="1" applyBorder="1" applyAlignment="1">
      <alignment horizontal="center" vertical="center" wrapText="1"/>
    </xf>
    <xf numFmtId="17" fontId="26" fillId="0" borderId="17" xfId="86" applyNumberFormat="1" applyFont="1" applyFill="1" applyBorder="1" applyAlignment="1">
      <alignment horizontal="center" vertical="center" wrapText="1"/>
    </xf>
    <xf numFmtId="17" fontId="26" fillId="0" borderId="20" xfId="86" applyNumberFormat="1" applyFont="1" applyFill="1" applyBorder="1" applyAlignment="1">
      <alignment horizontal="center" vertical="center" wrapText="1"/>
    </xf>
    <xf numFmtId="17" fontId="26" fillId="0" borderId="21" xfId="86" applyNumberFormat="1" applyFont="1" applyFill="1" applyBorder="1" applyAlignment="1">
      <alignment horizontal="center" vertical="center" wrapText="1"/>
    </xf>
    <xf numFmtId="17" fontId="26" fillId="0" borderId="22" xfId="86" applyNumberFormat="1" applyFont="1" applyFill="1" applyBorder="1" applyAlignment="1">
      <alignment horizontal="center" vertical="center" wrapText="1"/>
    </xf>
    <xf numFmtId="0" fontId="28" fillId="11" borderId="23" xfId="86" applyFont="1" applyFill="1" applyBorder="1" applyAlignment="1">
      <alignment horizontal="center" vertical="center" wrapText="1"/>
    </xf>
    <xf numFmtId="0" fontId="28" fillId="11" borderId="2" xfId="86" applyFont="1" applyFill="1" applyBorder="1" applyAlignment="1">
      <alignment horizontal="center" vertical="center" wrapText="1"/>
    </xf>
    <xf numFmtId="0" fontId="28" fillId="11" borderId="24" xfId="86" applyFont="1" applyFill="1" applyBorder="1" applyAlignment="1">
      <alignment horizontal="center" vertical="center" wrapText="1"/>
    </xf>
    <xf numFmtId="0" fontId="28" fillId="11" borderId="32" xfId="86" applyFont="1" applyFill="1" applyBorder="1" applyAlignment="1">
      <alignment horizontal="center" vertical="center"/>
    </xf>
    <xf numFmtId="0" fontId="28" fillId="11" borderId="2" xfId="86" applyFont="1" applyFill="1" applyBorder="1" applyAlignment="1">
      <alignment horizontal="center" vertical="center"/>
    </xf>
    <xf numFmtId="0" fontId="28" fillId="11" borderId="24" xfId="86" applyFont="1" applyFill="1" applyBorder="1" applyAlignment="1">
      <alignment horizontal="center" vertical="center"/>
    </xf>
    <xf numFmtId="17" fontId="26" fillId="7" borderId="11" xfId="86" applyNumberFormat="1" applyFont="1" applyFill="1" applyBorder="1" applyAlignment="1">
      <alignment horizontal="center" vertical="center" wrapText="1"/>
    </xf>
    <xf numFmtId="17" fontId="26" fillId="7" borderId="12" xfId="86" applyNumberFormat="1" applyFont="1" applyFill="1" applyBorder="1" applyAlignment="1">
      <alignment horizontal="center" vertical="center" wrapText="1"/>
    </xf>
    <xf numFmtId="17" fontId="26" fillId="7" borderId="13" xfId="86" applyNumberFormat="1" applyFont="1" applyFill="1" applyBorder="1" applyAlignment="1">
      <alignment horizontal="center" vertical="center" wrapText="1"/>
    </xf>
    <xf numFmtId="17" fontId="26" fillId="7" borderId="16" xfId="86" applyNumberFormat="1" applyFont="1" applyFill="1" applyBorder="1" applyAlignment="1">
      <alignment horizontal="center" vertical="center" wrapText="1"/>
    </xf>
    <xf numFmtId="17" fontId="26" fillId="7" borderId="0" xfId="86" applyNumberFormat="1" applyFont="1" applyFill="1" applyBorder="1" applyAlignment="1">
      <alignment horizontal="center" vertical="center" wrapText="1"/>
    </xf>
    <xf numFmtId="17" fontId="26" fillId="7" borderId="17" xfId="86" applyNumberFormat="1" applyFont="1" applyFill="1" applyBorder="1" applyAlignment="1">
      <alignment horizontal="center" vertical="center" wrapText="1"/>
    </xf>
    <xf numFmtId="17" fontId="26" fillId="7" borderId="20" xfId="86" applyNumberFormat="1" applyFont="1" applyFill="1" applyBorder="1" applyAlignment="1">
      <alignment horizontal="center" vertical="center" wrapText="1"/>
    </xf>
    <xf numFmtId="17" fontId="26" fillId="7" borderId="21" xfId="86" applyNumberFormat="1" applyFont="1" applyFill="1" applyBorder="1" applyAlignment="1">
      <alignment horizontal="center" vertical="center" wrapText="1"/>
    </xf>
    <xf numFmtId="17" fontId="26" fillId="7" borderId="22" xfId="86" applyNumberFormat="1" applyFont="1" applyFill="1" applyBorder="1" applyAlignment="1">
      <alignment horizontal="center" vertical="center" wrapText="1"/>
    </xf>
    <xf numFmtId="0" fontId="26" fillId="0" borderId="10" xfId="86" applyFont="1" applyFill="1" applyBorder="1" applyAlignment="1">
      <alignment horizontal="center" vertical="center"/>
    </xf>
    <xf numFmtId="0" fontId="26" fillId="0" borderId="15" xfId="86" applyFont="1" applyFill="1" applyBorder="1" applyAlignment="1">
      <alignment horizontal="center" vertical="center"/>
    </xf>
    <xf numFmtId="0" fontId="26" fillId="0" borderId="9" xfId="86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" fillId="0" borderId="3" xfId="124" applyFont="1" applyBorder="1" applyAlignment="1">
      <alignment horizontal="center" vertical="center" wrapText="1"/>
    </xf>
    <xf numFmtId="0" fontId="2" fillId="0" borderId="3" xfId="124" applyFont="1" applyBorder="1" applyAlignment="1">
      <alignment horizontal="center" vertical="center"/>
    </xf>
    <xf numFmtId="0" fontId="29" fillId="9" borderId="3" xfId="90" applyFont="1" applyFill="1" applyBorder="1" applyAlignment="1">
      <alignment horizontal="center" vertical="center"/>
    </xf>
    <xf numFmtId="49" fontId="33" fillId="0" borderId="13" xfId="86" applyNumberFormat="1" applyFont="1" applyFill="1" applyBorder="1" applyAlignment="1">
      <alignment horizontal="center" vertical="center" wrapText="1"/>
    </xf>
    <xf numFmtId="17" fontId="26" fillId="0" borderId="23" xfId="86" applyNumberFormat="1" applyFont="1" applyFill="1" applyBorder="1" applyAlignment="1">
      <alignment horizontal="center" vertical="center" wrapText="1"/>
    </xf>
    <xf numFmtId="17" fontId="26" fillId="0" borderId="2" xfId="86" applyNumberFormat="1" applyFont="1" applyFill="1" applyBorder="1" applyAlignment="1">
      <alignment horizontal="center" vertical="center" wrapText="1"/>
    </xf>
    <xf numFmtId="17" fontId="26" fillId="0" borderId="24" xfId="86" applyNumberFormat="1" applyFont="1" applyFill="1" applyBorder="1" applyAlignment="1">
      <alignment horizontal="center" vertical="center" wrapText="1"/>
    </xf>
    <xf numFmtId="0" fontId="28" fillId="8" borderId="23" xfId="89" applyFont="1" applyFill="1" applyBorder="1" applyAlignment="1">
      <alignment horizontal="center" vertical="center"/>
    </xf>
    <xf numFmtId="0" fontId="28" fillId="8" borderId="2" xfId="89" applyFont="1" applyFill="1" applyBorder="1" applyAlignment="1">
      <alignment horizontal="center" vertical="center"/>
    </xf>
    <xf numFmtId="0" fontId="28" fillId="8" borderId="24" xfId="89" applyFont="1" applyFill="1" applyBorder="1" applyAlignment="1">
      <alignment horizontal="center" vertical="center"/>
    </xf>
    <xf numFmtId="0" fontId="26" fillId="0" borderId="10" xfId="10" applyFont="1" applyFill="1" applyBorder="1" applyAlignment="1">
      <alignment horizontal="center" vertical="center"/>
    </xf>
    <xf numFmtId="0" fontId="26" fillId="0" borderId="15" xfId="10" applyFont="1" applyFill="1" applyBorder="1" applyAlignment="1">
      <alignment horizontal="center" vertical="center"/>
    </xf>
    <xf numFmtId="0" fontId="26" fillId="0" borderId="9" xfId="10" applyFont="1" applyFill="1" applyBorder="1" applyAlignment="1">
      <alignment horizontal="center" vertical="center"/>
    </xf>
    <xf numFmtId="49" fontId="26" fillId="4" borderId="5" xfId="86" applyNumberFormat="1" applyFont="1" applyFill="1" applyBorder="1" applyAlignment="1">
      <alignment horizontal="center" vertical="center" wrapText="1"/>
    </xf>
    <xf numFmtId="49" fontId="26" fillId="4" borderId="3" xfId="86" applyNumberFormat="1" applyFont="1" applyFill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9" fillId="9" borderId="21" xfId="90" applyFont="1" applyFill="1" applyBorder="1" applyAlignment="1">
      <alignment horizontal="center" vertical="center"/>
    </xf>
    <xf numFmtId="0" fontId="29" fillId="9" borderId="22" xfId="90" applyFont="1" applyFill="1" applyBorder="1" applyAlignment="1">
      <alignment horizontal="center" vertical="center"/>
    </xf>
    <xf numFmtId="0" fontId="18" fillId="0" borderId="11" xfId="86" applyFont="1" applyFill="1" applyBorder="1" applyAlignment="1">
      <alignment horizontal="center" vertical="center" wrapText="1"/>
    </xf>
    <xf numFmtId="0" fontId="18" fillId="0" borderId="12" xfId="86" applyFont="1" applyFill="1" applyBorder="1" applyAlignment="1">
      <alignment horizontal="center" vertical="center" wrapText="1"/>
    </xf>
    <xf numFmtId="0" fontId="18" fillId="0" borderId="13" xfId="86" applyFont="1" applyFill="1" applyBorder="1" applyAlignment="1">
      <alignment horizontal="center" vertical="center" wrapText="1"/>
    </xf>
    <xf numFmtId="0" fontId="18" fillId="0" borderId="20" xfId="86" applyFont="1" applyFill="1" applyBorder="1" applyAlignment="1">
      <alignment horizontal="center" vertical="center" wrapText="1"/>
    </xf>
    <xf numFmtId="0" fontId="18" fillId="0" borderId="21" xfId="86" applyFont="1" applyFill="1" applyBorder="1" applyAlignment="1">
      <alignment horizontal="center" vertical="center" wrapText="1"/>
    </xf>
    <xf numFmtId="0" fontId="18" fillId="0" borderId="22" xfId="86" applyFont="1" applyFill="1" applyBorder="1" applyAlignment="1">
      <alignment horizontal="center" vertical="center" wrapText="1"/>
    </xf>
    <xf numFmtId="0" fontId="21" fillId="0" borderId="0" xfId="10" applyFont="1" applyAlignment="1">
      <alignment horizontal="left" vertical="center"/>
    </xf>
    <xf numFmtId="0" fontId="26" fillId="4" borderId="4" xfId="86" applyFont="1" applyFill="1" applyBorder="1" applyAlignment="1">
      <alignment horizontal="center" vertical="center"/>
    </xf>
    <xf numFmtId="0" fontId="26" fillId="4" borderId="5" xfId="86" applyFont="1" applyFill="1" applyBorder="1" applyAlignment="1">
      <alignment horizontal="center" vertical="center"/>
    </xf>
    <xf numFmtId="0" fontId="26" fillId="4" borderId="5" xfId="86" applyFont="1" applyFill="1" applyBorder="1" applyAlignment="1">
      <alignment horizontal="center" vertical="center" wrapText="1"/>
    </xf>
    <xf numFmtId="0" fontId="26" fillId="4" borderId="3" xfId="86" applyFont="1" applyFill="1" applyBorder="1" applyAlignment="1">
      <alignment horizontal="center" vertical="center" wrapText="1"/>
    </xf>
    <xf numFmtId="178" fontId="26" fillId="4" borderId="5" xfId="86" applyNumberFormat="1" applyFont="1" applyFill="1" applyBorder="1" applyAlignment="1">
      <alignment horizontal="center" vertical="center"/>
    </xf>
    <xf numFmtId="49" fontId="26" fillId="4" borderId="24" xfId="86" applyNumberFormat="1" applyFont="1" applyFill="1" applyBorder="1" applyAlignment="1">
      <alignment horizontal="center" vertical="center"/>
    </xf>
    <xf numFmtId="49" fontId="26" fillId="4" borderId="6" xfId="86" applyNumberFormat="1" applyFont="1" applyFill="1" applyBorder="1" applyAlignment="1">
      <alignment horizontal="center" vertical="center" wrapText="1"/>
    </xf>
    <xf numFmtId="49" fontId="26" fillId="4" borderId="8" xfId="86" applyNumberFormat="1" applyFont="1" applyFill="1" applyBorder="1" applyAlignment="1">
      <alignment horizontal="center" vertical="center"/>
    </xf>
    <xf numFmtId="0" fontId="26" fillId="4" borderId="7" xfId="86" applyFont="1" applyFill="1" applyBorder="1" applyAlignment="1">
      <alignment horizontal="center" vertical="center"/>
    </xf>
    <xf numFmtId="0" fontId="26" fillId="5" borderId="3" xfId="86" applyFont="1" applyFill="1" applyBorder="1" applyAlignment="1">
      <alignment horizontal="center" vertical="center"/>
    </xf>
    <xf numFmtId="0" fontId="26" fillId="6" borderId="3" xfId="86" applyFont="1" applyFill="1" applyBorder="1" applyAlignment="1">
      <alignment horizontal="center" vertical="center"/>
    </xf>
    <xf numFmtId="0" fontId="26" fillId="4" borderId="3" xfId="86" applyFont="1" applyFill="1" applyBorder="1" applyAlignment="1">
      <alignment horizontal="center" vertical="center"/>
    </xf>
    <xf numFmtId="179" fontId="26" fillId="4" borderId="3" xfId="86" applyNumberFormat="1" applyFont="1" applyFill="1" applyBorder="1" applyAlignment="1">
      <alignment horizontal="center" vertical="center" wrapText="1"/>
    </xf>
    <xf numFmtId="178" fontId="26" fillId="4" borderId="3" xfId="86" applyNumberFormat="1" applyFont="1" applyFill="1" applyBorder="1" applyAlignment="1">
      <alignment horizontal="center" vertical="center" wrapText="1"/>
    </xf>
    <xf numFmtId="178" fontId="26" fillId="4" borderId="23" xfId="86" applyNumberFormat="1" applyFont="1" applyFill="1" applyBorder="1" applyAlignment="1">
      <alignment horizontal="center" vertical="center" wrapText="1"/>
    </xf>
    <xf numFmtId="178" fontId="26" fillId="4" borderId="10" xfId="86" applyNumberFormat="1" applyFont="1" applyFill="1" applyBorder="1" applyAlignment="1">
      <alignment horizontal="center" vertical="center"/>
    </xf>
    <xf numFmtId="49" fontId="26" fillId="0" borderId="13" xfId="0" quotePrefix="1" applyNumberFormat="1" applyFont="1" applyBorder="1" applyAlignment="1">
      <alignment horizontal="center" vertical="center" wrapText="1"/>
    </xf>
    <xf numFmtId="49" fontId="26" fillId="0" borderId="17" xfId="0" quotePrefix="1" applyNumberFormat="1" applyFont="1" applyBorder="1" applyAlignment="1">
      <alignment horizontal="center" vertical="center" wrapText="1"/>
    </xf>
    <xf numFmtId="49" fontId="26" fillId="0" borderId="22" xfId="0" quotePrefix="1" applyNumberFormat="1" applyFont="1" applyBorder="1" applyAlignment="1">
      <alignment horizontal="center" vertical="center" wrapText="1"/>
    </xf>
    <xf numFmtId="49" fontId="26" fillId="0" borderId="14" xfId="10" applyNumberFormat="1" applyFont="1" applyBorder="1" applyAlignment="1">
      <alignment horizontal="center" vertical="center"/>
    </xf>
    <xf numFmtId="49" fontId="26" fillId="0" borderId="18" xfId="10" applyNumberFormat="1" applyFont="1" applyBorder="1" applyAlignment="1">
      <alignment horizontal="center" vertical="center"/>
    </xf>
    <xf numFmtId="49" fontId="26" fillId="0" borderId="19" xfId="10" applyNumberFormat="1" applyFont="1" applyBorder="1" applyAlignment="1">
      <alignment horizontal="center" vertical="center"/>
    </xf>
    <xf numFmtId="49" fontId="26" fillId="7" borderId="10" xfId="86" applyNumberFormat="1" applyFont="1" applyFill="1" applyBorder="1" applyAlignment="1">
      <alignment horizontal="center" vertical="center" wrapText="1"/>
    </xf>
    <xf numFmtId="49" fontId="26" fillId="7" borderId="15" xfId="86" applyNumberFormat="1" applyFont="1" applyFill="1" applyBorder="1" applyAlignment="1">
      <alignment horizontal="center" vertical="center" wrapText="1"/>
    </xf>
    <xf numFmtId="49" fontId="26" fillId="7" borderId="9" xfId="86" applyNumberFormat="1" applyFont="1" applyFill="1" applyBorder="1" applyAlignment="1">
      <alignment horizontal="center" vertical="center" wrapText="1"/>
    </xf>
    <xf numFmtId="0" fontId="26" fillId="7" borderId="10" xfId="86" applyFont="1" applyFill="1" applyBorder="1" applyAlignment="1">
      <alignment horizontal="center" vertical="center"/>
    </xf>
    <xf numFmtId="0" fontId="26" fillId="7" borderId="15" xfId="86" applyFont="1" applyFill="1" applyBorder="1" applyAlignment="1">
      <alignment horizontal="center" vertical="center"/>
    </xf>
    <xf numFmtId="0" fontId="26" fillId="7" borderId="9" xfId="86" applyFont="1" applyFill="1" applyBorder="1" applyAlignment="1">
      <alignment horizontal="center" vertical="center"/>
    </xf>
    <xf numFmtId="49" fontId="18" fillId="0" borderId="10" xfId="86" applyNumberFormat="1" applyFont="1" applyFill="1" applyBorder="1" applyAlignment="1">
      <alignment horizontal="center" vertical="center" wrapText="1"/>
    </xf>
    <xf numFmtId="49" fontId="18" fillId="0" borderId="15" xfId="86" applyNumberFormat="1" applyFont="1" applyFill="1" applyBorder="1" applyAlignment="1">
      <alignment horizontal="center" vertical="center" wrapText="1"/>
    </xf>
    <xf numFmtId="49" fontId="18" fillId="0" borderId="9" xfId="86" applyNumberFormat="1" applyFont="1" applyFill="1" applyBorder="1" applyAlignment="1">
      <alignment horizontal="center" vertical="center" wrapText="1"/>
    </xf>
    <xf numFmtId="49" fontId="26" fillId="0" borderId="13" xfId="0" applyNumberFormat="1" applyFont="1" applyBorder="1" applyAlignment="1">
      <alignment horizontal="center" vertical="center" wrapText="1"/>
    </xf>
    <xf numFmtId="49" fontId="26" fillId="0" borderId="17" xfId="0" applyNumberFormat="1" applyFont="1" applyBorder="1" applyAlignment="1">
      <alignment horizontal="center" vertical="center" wrapText="1"/>
    </xf>
    <xf numFmtId="49" fontId="26" fillId="0" borderId="22" xfId="0" applyNumberFormat="1" applyFont="1" applyBorder="1" applyAlignment="1">
      <alignment horizontal="center" vertical="center" wrapText="1"/>
    </xf>
    <xf numFmtId="17" fontId="29" fillId="9" borderId="20" xfId="86" applyNumberFormat="1" applyFont="1" applyFill="1" applyBorder="1" applyAlignment="1">
      <alignment horizontal="center" vertical="center" wrapText="1"/>
    </xf>
    <xf numFmtId="17" fontId="29" fillId="9" borderId="21" xfId="86" applyNumberFormat="1" applyFont="1" applyFill="1" applyBorder="1" applyAlignment="1">
      <alignment horizontal="center" vertical="center" wrapText="1"/>
    </xf>
    <xf numFmtId="17" fontId="29" fillId="9" borderId="22" xfId="86" applyNumberFormat="1" applyFont="1" applyFill="1" applyBorder="1" applyAlignment="1">
      <alignment horizontal="center" vertical="center" wrapText="1"/>
    </xf>
    <xf numFmtId="0" fontId="18" fillId="0" borderId="10" xfId="86" applyFont="1" applyFill="1" applyBorder="1" applyAlignment="1">
      <alignment horizontal="center" vertical="center" wrapText="1"/>
    </xf>
    <xf numFmtId="0" fontId="18" fillId="0" borderId="9" xfId="86" applyFont="1" applyFill="1" applyBorder="1" applyAlignment="1">
      <alignment horizontal="center" vertical="center" wrapText="1"/>
    </xf>
    <xf numFmtId="0" fontId="18" fillId="0" borderId="15" xfId="86" applyFont="1" applyFill="1" applyBorder="1" applyAlignment="1">
      <alignment horizontal="center" vertical="center" wrapText="1"/>
    </xf>
    <xf numFmtId="0" fontId="18" fillId="0" borderId="16" xfId="86" applyFont="1" applyFill="1" applyBorder="1" applyAlignment="1">
      <alignment horizontal="center" vertical="center" wrapText="1"/>
    </xf>
    <xf numFmtId="0" fontId="18" fillId="0" borderId="0" xfId="86" applyFont="1" applyFill="1" applyBorder="1" applyAlignment="1">
      <alignment horizontal="center" vertical="center" wrapText="1"/>
    </xf>
    <xf numFmtId="0" fontId="18" fillId="0" borderId="17" xfId="86" applyFont="1" applyFill="1" applyBorder="1" applyAlignment="1">
      <alignment horizontal="center" vertical="center" wrapText="1"/>
    </xf>
    <xf numFmtId="49" fontId="26" fillId="0" borderId="10" xfId="10" quotePrefix="1" applyNumberFormat="1" applyFont="1" applyBorder="1" applyAlignment="1">
      <alignment horizontal="center" vertical="center"/>
    </xf>
    <xf numFmtId="49" fontId="26" fillId="0" borderId="15" xfId="10" quotePrefix="1" applyNumberFormat="1" applyFont="1" applyBorder="1" applyAlignment="1">
      <alignment horizontal="center" vertical="center"/>
    </xf>
    <xf numFmtId="49" fontId="26" fillId="0" borderId="9" xfId="10" quotePrefix="1" applyNumberFormat="1" applyFont="1" applyBorder="1" applyAlignment="1">
      <alignment horizontal="center" vertical="center"/>
    </xf>
    <xf numFmtId="49" fontId="26" fillId="0" borderId="10" xfId="10" applyNumberFormat="1" applyFont="1" applyBorder="1" applyAlignment="1">
      <alignment horizontal="center" vertical="center"/>
    </xf>
    <xf numFmtId="49" fontId="26" fillId="0" borderId="15" xfId="10" applyNumberFormat="1" applyFont="1" applyBorder="1" applyAlignment="1">
      <alignment horizontal="center" vertical="center"/>
    </xf>
    <xf numFmtId="49" fontId="26" fillId="0" borderId="9" xfId="10" applyNumberFormat="1" applyFont="1" applyBorder="1" applyAlignment="1">
      <alignment horizontal="center" vertical="center"/>
    </xf>
    <xf numFmtId="49" fontId="18" fillId="0" borderId="14" xfId="86" applyNumberFormat="1" applyFont="1" applyFill="1" applyBorder="1" applyAlignment="1">
      <alignment horizontal="center" vertical="center" wrapText="1"/>
    </xf>
    <xf numFmtId="49" fontId="18" fillId="0" borderId="18" xfId="86" applyNumberFormat="1" applyFont="1" applyFill="1" applyBorder="1" applyAlignment="1">
      <alignment horizontal="center" vertical="center" wrapText="1"/>
    </xf>
    <xf numFmtId="49" fontId="18" fillId="0" borderId="19" xfId="86" applyNumberFormat="1" applyFont="1" applyFill="1" applyBorder="1" applyAlignment="1">
      <alignment horizontal="center" vertical="center" wrapText="1"/>
    </xf>
    <xf numFmtId="0" fontId="2" fillId="0" borderId="8" xfId="124" applyFont="1" applyBorder="1" applyAlignment="1">
      <alignment horizontal="center" vertical="center"/>
    </xf>
    <xf numFmtId="0" fontId="2" fillId="0" borderId="24" xfId="124" applyFont="1" applyBorder="1" applyAlignment="1">
      <alignment horizontal="center" vertical="center" wrapText="1"/>
    </xf>
    <xf numFmtId="0" fontId="2" fillId="0" borderId="24" xfId="124" applyFont="1" applyBorder="1" applyAlignment="1">
      <alignment horizontal="center" vertical="center"/>
    </xf>
    <xf numFmtId="49" fontId="26" fillId="7" borderId="13" xfId="86" applyNumberFormat="1" applyFont="1" applyFill="1" applyBorder="1" applyAlignment="1">
      <alignment horizontal="center" vertical="center" wrapText="1"/>
    </xf>
    <xf numFmtId="49" fontId="26" fillId="7" borderId="17" xfId="86" applyNumberFormat="1" applyFont="1" applyFill="1" applyBorder="1" applyAlignment="1">
      <alignment horizontal="center" vertical="center" wrapText="1"/>
    </xf>
    <xf numFmtId="49" fontId="26" fillId="7" borderId="22" xfId="86" applyNumberFormat="1" applyFont="1" applyFill="1" applyBorder="1" applyAlignment="1">
      <alignment horizontal="center" vertical="center" wrapText="1"/>
    </xf>
  </cellXfs>
  <cellStyles count="126">
    <cellStyle name="Header1" xfId="11"/>
    <cellStyle name="Header2" xfId="12"/>
    <cellStyle name="강조색6 4 7" xfId="88"/>
    <cellStyle name="백분율 2" xfId="15"/>
    <cellStyle name="백분율 2 2" xfId="27"/>
    <cellStyle name="백분율 2 3" xfId="48"/>
    <cellStyle name="쉼표 [0]" xfId="87" builtinId="6"/>
    <cellStyle name="쉼표 [0] 10" xfId="82"/>
    <cellStyle name="쉼표 [0] 10 10" xfId="81"/>
    <cellStyle name="쉼표 [0] 10 10 2" xfId="125"/>
    <cellStyle name="쉼표 [0] 17" xfId="91"/>
    <cellStyle name="쉼표 [0] 2" xfId="1"/>
    <cellStyle name="쉼표 [0] 2 2" xfId="2"/>
    <cellStyle name="쉼표 [0] 2 2 2" xfId="23"/>
    <cellStyle name="쉼표 [0] 2 2 3" xfId="35"/>
    <cellStyle name="쉼표 [0] 2 2 4" xfId="49"/>
    <cellStyle name="쉼표 [0] 2 2 5" xfId="63"/>
    <cellStyle name="쉼표 [0] 2 3" xfId="16"/>
    <cellStyle name="쉼표 [0] 2 3 2" xfId="28"/>
    <cellStyle name="쉼표 [0] 2 3 3" xfId="39"/>
    <cellStyle name="쉼표 [0] 2 3 4" xfId="53"/>
    <cellStyle name="쉼표 [0] 2 3 5" xfId="67"/>
    <cellStyle name="쉼표 [0] 2 4" xfId="17"/>
    <cellStyle name="쉼표 [0] 2 4 2" xfId="29"/>
    <cellStyle name="쉼표 [0] 2 4 3" xfId="40"/>
    <cellStyle name="쉼표 [0] 2 4 4" xfId="54"/>
    <cellStyle name="쉼표 [0] 2 4 5" xfId="68"/>
    <cellStyle name="쉼표 [0] 2 5" xfId="21"/>
    <cellStyle name="쉼표 [0] 2 5 2" xfId="33"/>
    <cellStyle name="쉼표 [0] 2 5 3" xfId="44"/>
    <cellStyle name="쉼표 [0] 2 5 4" xfId="58"/>
    <cellStyle name="쉼표 [0] 2 5 5" xfId="72"/>
    <cellStyle name="쉼표 [0] 20" xfId="85"/>
    <cellStyle name="쉼표 [0] 26" xfId="84"/>
    <cellStyle name="쉼표 [0] 3" xfId="3"/>
    <cellStyle name="쉼표 [0] 4" xfId="4"/>
    <cellStyle name="콤마 [0]_가용인원" xfId="5"/>
    <cellStyle name="콤마_가용인원" xfId="6"/>
    <cellStyle name="표준" xfId="0" builtinId="0"/>
    <cellStyle name="표준 2" xfId="7"/>
    <cellStyle name="표준 2 2" xfId="8"/>
    <cellStyle name="표준 2 2 2" xfId="24"/>
    <cellStyle name="표준 2 2 3" xfId="36"/>
    <cellStyle name="표준 2 2 4" xfId="50"/>
    <cellStyle name="표준 2 2 5" xfId="64"/>
    <cellStyle name="표준 2 3" xfId="14"/>
    <cellStyle name="표준 2 3 2" xfId="26"/>
    <cellStyle name="표준 2 3 3" xfId="38"/>
    <cellStyle name="표준 2 3 4" xfId="52"/>
    <cellStyle name="표준 2 3 5" xfId="66"/>
    <cellStyle name="표준 2 4" xfId="19"/>
    <cellStyle name="표준 2 4 2" xfId="31"/>
    <cellStyle name="표준 2 4 3" xfId="42"/>
    <cellStyle name="표준 2 4 4" xfId="56"/>
    <cellStyle name="표준 2 4 5" xfId="70"/>
    <cellStyle name="표준 2 5" xfId="18"/>
    <cellStyle name="표준 2 5 2" xfId="30"/>
    <cellStyle name="표준 2 5 3" xfId="41"/>
    <cellStyle name="표준 2 5 4" xfId="55"/>
    <cellStyle name="표준 2 5 5" xfId="69"/>
    <cellStyle name="표준 2 6" xfId="22"/>
    <cellStyle name="표준 2 6 2" xfId="34"/>
    <cellStyle name="표준 2 6 3" xfId="45"/>
    <cellStyle name="표준 2 6 4" xfId="59"/>
    <cellStyle name="표준 2 6 5" xfId="73"/>
    <cellStyle name="표준 2 7" xfId="47"/>
    <cellStyle name="표준 26" xfId="83"/>
    <cellStyle name="표준 3" xfId="9"/>
    <cellStyle name="표준 3 12" xfId="90"/>
    <cellStyle name="표준 4" xfId="10"/>
    <cellStyle name="표준 4 10" xfId="89"/>
    <cellStyle name="표준 5" xfId="13"/>
    <cellStyle name="표준 5 2" xfId="25"/>
    <cellStyle name="표준 5 2 2" xfId="46"/>
    <cellStyle name="표준 5 2 2 2" xfId="62"/>
    <cellStyle name="표준 5 2 2 2 2" xfId="80"/>
    <cellStyle name="표준 5 2 2 2 2 2" xfId="123"/>
    <cellStyle name="표준 5 2 2 2 2 2 2" xfId="124"/>
    <cellStyle name="표준 5 2 2 2 2 3" xfId="107"/>
    <cellStyle name="표준 5 2 2 2 3" xfId="115"/>
    <cellStyle name="표준 5 2 2 2 4" xfId="99"/>
    <cellStyle name="표준 5 2 2 3" xfId="76"/>
    <cellStyle name="표준 5 2 2 3 2" xfId="119"/>
    <cellStyle name="표준 5 2 2 3 3" xfId="103"/>
    <cellStyle name="표준 5 2 2 4" xfId="111"/>
    <cellStyle name="표준 5 2 2 5" xfId="95"/>
    <cellStyle name="표준 5 2 3" xfId="60"/>
    <cellStyle name="표준 5 2 3 2" xfId="78"/>
    <cellStyle name="표준 5 2 3 2 2" xfId="121"/>
    <cellStyle name="표준 5 2 3 2 3" xfId="105"/>
    <cellStyle name="표준 5 2 3 3" xfId="113"/>
    <cellStyle name="표준 5 2 3 4" xfId="97"/>
    <cellStyle name="표준 5 2 4" xfId="74"/>
    <cellStyle name="표준 5 2 4 2" xfId="117"/>
    <cellStyle name="표준 5 2 4 3" xfId="101"/>
    <cellStyle name="표준 5 2 5" xfId="109"/>
    <cellStyle name="표준 5 2 6" xfId="93"/>
    <cellStyle name="표준 5 3" xfId="37"/>
    <cellStyle name="표준 5 3 2" xfId="61"/>
    <cellStyle name="표준 5 3 2 2" xfId="79"/>
    <cellStyle name="표준 5 3 2 2 2" xfId="122"/>
    <cellStyle name="표준 5 3 2 2 3" xfId="106"/>
    <cellStyle name="표준 5 3 2 3" xfId="114"/>
    <cellStyle name="표준 5 3 2 4" xfId="98"/>
    <cellStyle name="표준 5 3 3" xfId="75"/>
    <cellStyle name="표준 5 3 3 2" xfId="118"/>
    <cellStyle name="표준 5 3 3 3" xfId="102"/>
    <cellStyle name="표준 5 3 4" xfId="110"/>
    <cellStyle name="표준 5 3 5" xfId="94"/>
    <cellStyle name="표준 5 4" xfId="51"/>
    <cellStyle name="표준 5 4 2" xfId="77"/>
    <cellStyle name="표준 5 4 2 2" xfId="120"/>
    <cellStyle name="표준 5 4 2 3" xfId="104"/>
    <cellStyle name="표준 5 4 3" xfId="112"/>
    <cellStyle name="표준 5 4 4" xfId="96"/>
    <cellStyle name="표준 5 5" xfId="65"/>
    <cellStyle name="표준 5 5 2" xfId="116"/>
    <cellStyle name="표준 5 5 3" xfId="100"/>
    <cellStyle name="표준 5 6" xfId="108"/>
    <cellStyle name="표준 5 7" xfId="92"/>
    <cellStyle name="표준 6" xfId="20"/>
    <cellStyle name="표준 6 2" xfId="32"/>
    <cellStyle name="표준 6 3" xfId="43"/>
    <cellStyle name="표준 6 4" xfId="57"/>
    <cellStyle name="표준 6 5" xfId="71"/>
    <cellStyle name="표준_Ⅴ.업체별현황 2" xfId="86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  <pageSetUpPr fitToPage="1"/>
  </sheetPr>
  <dimension ref="A1:R31"/>
  <sheetViews>
    <sheetView view="pageBreakPreview" zoomScale="75" zoomScaleNormal="100" zoomScaleSheetLayoutView="75" workbookViewId="0">
      <selection sqref="A1:J1"/>
    </sheetView>
  </sheetViews>
  <sheetFormatPr defaultColWidth="7.77734375" defaultRowHeight="24.95" customHeight="1" x14ac:dyDescent="0.15"/>
  <cols>
    <col min="1" max="2" width="10.77734375" style="2" customWidth="1"/>
    <col min="3" max="10" width="14" style="2" customWidth="1"/>
    <col min="11" max="16384" width="7.77734375" style="2"/>
  </cols>
  <sheetData>
    <row r="1" spans="1:18" ht="45" customHeight="1" thickBot="1" x14ac:dyDescent="0.2">
      <c r="A1" s="212" t="s">
        <v>23</v>
      </c>
      <c r="B1" s="212"/>
      <c r="C1" s="212"/>
      <c r="D1" s="212"/>
      <c r="E1" s="212"/>
      <c r="F1" s="212"/>
      <c r="G1" s="212"/>
      <c r="H1" s="212"/>
      <c r="I1" s="212"/>
      <c r="J1" s="212"/>
    </row>
    <row r="2" spans="1:18" s="1" customFormat="1" ht="24.95" customHeight="1" x14ac:dyDescent="0.15">
      <c r="A2" s="210" t="s">
        <v>4</v>
      </c>
      <c r="B2" s="208" t="s">
        <v>5</v>
      </c>
      <c r="C2" s="206" t="s">
        <v>229</v>
      </c>
      <c r="D2" s="206"/>
      <c r="E2" s="206"/>
      <c r="F2" s="206"/>
      <c r="G2" s="206" t="s">
        <v>226</v>
      </c>
      <c r="H2" s="206"/>
      <c r="I2" s="206"/>
      <c r="J2" s="207"/>
    </row>
    <row r="3" spans="1:18" s="1" customFormat="1" ht="24.95" customHeight="1" x14ac:dyDescent="0.15">
      <c r="A3" s="211"/>
      <c r="B3" s="209"/>
      <c r="C3" s="49" t="s">
        <v>0</v>
      </c>
      <c r="D3" s="49" t="s">
        <v>1</v>
      </c>
      <c r="E3" s="49" t="s">
        <v>2</v>
      </c>
      <c r="F3" s="49" t="s">
        <v>3</v>
      </c>
      <c r="G3" s="49" t="s">
        <v>0</v>
      </c>
      <c r="H3" s="49" t="s">
        <v>1</v>
      </c>
      <c r="I3" s="49" t="s">
        <v>2</v>
      </c>
      <c r="J3" s="50" t="s">
        <v>3</v>
      </c>
    </row>
    <row r="4" spans="1:18" s="1" customFormat="1" ht="24.95" customHeight="1" x14ac:dyDescent="0.15">
      <c r="A4" s="51" t="s">
        <v>6</v>
      </c>
      <c r="B4" s="64">
        <f>C4-G4</f>
        <v>-39</v>
      </c>
      <c r="C4" s="65">
        <f>SUM(C5:C17)</f>
        <v>1663</v>
      </c>
      <c r="D4" s="66"/>
      <c r="E4" s="66"/>
      <c r="F4" s="66"/>
      <c r="G4" s="65">
        <f>SUM(G5:G17)</f>
        <v>1702</v>
      </c>
      <c r="H4" s="66"/>
      <c r="I4" s="66"/>
      <c r="J4" s="66"/>
    </row>
    <row r="5" spans="1:18" ht="24.95" customHeight="1" x14ac:dyDescent="0.15">
      <c r="A5" s="45" t="s">
        <v>178</v>
      </c>
      <c r="B5" s="64">
        <f t="shared" ref="B5:B16" si="0">C5-G5</f>
        <v>-60</v>
      </c>
      <c r="C5" s="116">
        <f>SUM(D5:F5)</f>
        <v>421</v>
      </c>
      <c r="D5" s="117"/>
      <c r="E5" s="117">
        <v>346</v>
      </c>
      <c r="F5" s="118">
        <v>75</v>
      </c>
      <c r="G5" s="116">
        <f>SUM(H5:J5)</f>
        <v>481</v>
      </c>
      <c r="H5" s="117">
        <v>0</v>
      </c>
      <c r="I5" s="117">
        <v>397</v>
      </c>
      <c r="J5" s="118">
        <v>84</v>
      </c>
    </row>
    <row r="6" spans="1:18" s="1" customFormat="1" ht="24.95" customHeight="1" x14ac:dyDescent="0.15">
      <c r="A6" s="45" t="s">
        <v>170</v>
      </c>
      <c r="B6" s="64">
        <f t="shared" si="0"/>
        <v>0</v>
      </c>
      <c r="C6" s="75">
        <f>SUM(D6:E6)</f>
        <v>43</v>
      </c>
      <c r="D6" s="68"/>
      <c r="E6" s="68">
        <v>43</v>
      </c>
      <c r="F6" s="68"/>
      <c r="G6" s="75">
        <f>SUM(H6:J6)</f>
        <v>43</v>
      </c>
      <c r="H6" s="68"/>
      <c r="I6" s="68">
        <v>43</v>
      </c>
      <c r="J6" s="68"/>
    </row>
    <row r="7" spans="1:18" s="15" customFormat="1" ht="24.95" customHeight="1" x14ac:dyDescent="0.15">
      <c r="A7" s="47" t="s">
        <v>65</v>
      </c>
      <c r="B7" s="64">
        <f t="shared" si="0"/>
        <v>-18</v>
      </c>
      <c r="C7" s="93">
        <f>SUM(D7:F7)</f>
        <v>0</v>
      </c>
      <c r="D7" s="48"/>
      <c r="E7" s="48"/>
      <c r="F7" s="48"/>
      <c r="G7" s="93">
        <f t="shared" ref="G7:G8" si="1">SUM(H7:J7)</f>
        <v>18</v>
      </c>
      <c r="H7" s="48"/>
      <c r="I7" s="48">
        <v>18</v>
      </c>
      <c r="J7" s="48"/>
    </row>
    <row r="8" spans="1:18" s="10" customFormat="1" ht="24.75" customHeight="1" x14ac:dyDescent="0.15">
      <c r="A8" s="45" t="s">
        <v>169</v>
      </c>
      <c r="B8" s="64">
        <f t="shared" si="0"/>
        <v>-3</v>
      </c>
      <c r="C8" s="93">
        <f t="shared" ref="C8" si="2">SUM(D8:F8)</f>
        <v>57</v>
      </c>
      <c r="D8" s="67"/>
      <c r="E8" s="67">
        <v>54</v>
      </c>
      <c r="F8" s="67">
        <v>3</v>
      </c>
      <c r="G8" s="93">
        <f t="shared" si="1"/>
        <v>60</v>
      </c>
      <c r="H8" s="67">
        <v>0</v>
      </c>
      <c r="I8" s="67">
        <v>57</v>
      </c>
      <c r="J8" s="67">
        <v>3</v>
      </c>
      <c r="K8" s="7"/>
      <c r="L8" s="8"/>
      <c r="M8" s="8"/>
      <c r="N8" s="8"/>
      <c r="O8" s="8"/>
      <c r="P8" s="9"/>
      <c r="Q8" s="9"/>
      <c r="R8" s="9"/>
    </row>
    <row r="9" spans="1:18" s="10" customFormat="1" ht="24.75" customHeight="1" x14ac:dyDescent="0.15">
      <c r="A9" s="45" t="s">
        <v>252</v>
      </c>
      <c r="B9" s="64">
        <f>C9-G9</f>
        <v>122</v>
      </c>
      <c r="C9" s="93">
        <f>SUM(D9:F9)</f>
        <v>122</v>
      </c>
      <c r="D9" s="67"/>
      <c r="E9" s="67">
        <v>122</v>
      </c>
      <c r="F9" s="67"/>
      <c r="G9" s="93">
        <f>SUM(H9:J9)</f>
        <v>0</v>
      </c>
      <c r="H9" s="67"/>
      <c r="I9" s="67"/>
      <c r="J9" s="67"/>
      <c r="K9" s="7"/>
      <c r="L9" s="8"/>
      <c r="M9" s="8"/>
      <c r="N9" s="8"/>
      <c r="O9" s="8"/>
      <c r="P9" s="9"/>
      <c r="Q9" s="9"/>
      <c r="R9" s="9"/>
    </row>
    <row r="10" spans="1:18" ht="24.95" customHeight="1" x14ac:dyDescent="0.15">
      <c r="A10" s="94" t="s">
        <v>159</v>
      </c>
      <c r="B10" s="64">
        <f t="shared" si="0"/>
        <v>10</v>
      </c>
      <c r="C10" s="69">
        <f t="shared" ref="C10:C17" si="3">SUM(D10:F10)</f>
        <v>30</v>
      </c>
      <c r="D10" s="70">
        <v>30</v>
      </c>
      <c r="E10" s="70"/>
      <c r="F10" s="70"/>
      <c r="G10" s="69">
        <f t="shared" ref="G10:G17" si="4">SUM(H10:J10)</f>
        <v>20</v>
      </c>
      <c r="H10" s="70">
        <v>20</v>
      </c>
      <c r="I10" s="70"/>
      <c r="J10" s="70"/>
    </row>
    <row r="11" spans="1:18" ht="24.95" customHeight="1" x14ac:dyDescent="0.15">
      <c r="A11" s="94" t="s">
        <v>168</v>
      </c>
      <c r="B11" s="64">
        <f t="shared" si="0"/>
        <v>0</v>
      </c>
      <c r="C11" s="69">
        <f t="shared" si="3"/>
        <v>32</v>
      </c>
      <c r="D11" s="70"/>
      <c r="E11" s="70">
        <v>32</v>
      </c>
      <c r="F11" s="70"/>
      <c r="G11" s="69">
        <f t="shared" si="4"/>
        <v>32</v>
      </c>
      <c r="H11" s="70"/>
      <c r="I11" s="70">
        <v>32</v>
      </c>
      <c r="J11" s="70"/>
    </row>
    <row r="12" spans="1:18" s="1" customFormat="1" ht="24.95" customHeight="1" x14ac:dyDescent="0.15">
      <c r="A12" s="94" t="s">
        <v>160</v>
      </c>
      <c r="B12" s="64">
        <f t="shared" si="0"/>
        <v>0</v>
      </c>
      <c r="C12" s="69">
        <f t="shared" si="3"/>
        <v>49</v>
      </c>
      <c r="D12" s="95"/>
      <c r="E12" s="96">
        <v>49</v>
      </c>
      <c r="F12" s="95"/>
      <c r="G12" s="69">
        <f t="shared" si="4"/>
        <v>49</v>
      </c>
      <c r="H12" s="95"/>
      <c r="I12" s="96">
        <v>49</v>
      </c>
      <c r="J12" s="95"/>
    </row>
    <row r="13" spans="1:18" ht="24.95" customHeight="1" x14ac:dyDescent="0.15">
      <c r="A13" s="94" t="s">
        <v>71</v>
      </c>
      <c r="B13" s="64">
        <f t="shared" si="0"/>
        <v>-18</v>
      </c>
      <c r="C13" s="69">
        <f t="shared" si="3"/>
        <v>84</v>
      </c>
      <c r="D13" s="70"/>
      <c r="E13" s="70">
        <v>84</v>
      </c>
      <c r="F13" s="70"/>
      <c r="G13" s="69">
        <f t="shared" si="4"/>
        <v>102</v>
      </c>
      <c r="H13" s="70"/>
      <c r="I13" s="70">
        <v>102</v>
      </c>
      <c r="J13" s="70"/>
    </row>
    <row r="14" spans="1:18" s="12" customFormat="1" ht="24.95" customHeight="1" x14ac:dyDescent="0.15">
      <c r="A14" s="52" t="s">
        <v>39</v>
      </c>
      <c r="B14" s="64">
        <f t="shared" si="0"/>
        <v>-3</v>
      </c>
      <c r="C14" s="69">
        <f t="shared" si="3"/>
        <v>41</v>
      </c>
      <c r="D14" s="48"/>
      <c r="E14" s="48">
        <v>15</v>
      </c>
      <c r="F14" s="48">
        <v>26</v>
      </c>
      <c r="G14" s="69">
        <f t="shared" si="4"/>
        <v>44</v>
      </c>
      <c r="H14" s="48"/>
      <c r="I14" s="48">
        <v>15</v>
      </c>
      <c r="J14" s="48">
        <v>29</v>
      </c>
    </row>
    <row r="15" spans="1:18" s="10" customFormat="1" ht="24.75" customHeight="1" x14ac:dyDescent="0.15">
      <c r="A15" s="45" t="s">
        <v>183</v>
      </c>
      <c r="B15" s="64">
        <f t="shared" si="0"/>
        <v>-58</v>
      </c>
      <c r="C15" s="69">
        <f t="shared" si="3"/>
        <v>645</v>
      </c>
      <c r="D15" s="113">
        <v>645</v>
      </c>
      <c r="E15" s="113"/>
      <c r="F15" s="112"/>
      <c r="G15" s="69">
        <f t="shared" si="4"/>
        <v>703</v>
      </c>
      <c r="H15" s="113">
        <v>703</v>
      </c>
      <c r="I15" s="112"/>
      <c r="J15" s="112"/>
      <c r="K15" s="13"/>
    </row>
    <row r="16" spans="1:18" s="10" customFormat="1" ht="24.75" customHeight="1" x14ac:dyDescent="0.15">
      <c r="A16" s="187" t="s">
        <v>38</v>
      </c>
      <c r="B16" s="64">
        <f t="shared" si="0"/>
        <v>-11</v>
      </c>
      <c r="C16" s="69">
        <f t="shared" si="3"/>
        <v>131</v>
      </c>
      <c r="D16" s="188"/>
      <c r="E16" s="189">
        <v>129</v>
      </c>
      <c r="F16" s="189">
        <v>2</v>
      </c>
      <c r="G16" s="69">
        <f t="shared" si="4"/>
        <v>142</v>
      </c>
      <c r="H16" s="188"/>
      <c r="I16" s="189">
        <v>140</v>
      </c>
      <c r="J16" s="189">
        <v>2</v>
      </c>
      <c r="K16" s="13"/>
    </row>
    <row r="17" spans="1:18" s="10" customFormat="1" ht="24.75" customHeight="1" x14ac:dyDescent="0.15">
      <c r="A17" s="187" t="s">
        <v>241</v>
      </c>
      <c r="B17" s="64">
        <f>C17-G17</f>
        <v>0</v>
      </c>
      <c r="C17" s="69">
        <f t="shared" si="3"/>
        <v>8</v>
      </c>
      <c r="D17" s="188"/>
      <c r="E17" s="189">
        <v>8</v>
      </c>
      <c r="F17" s="189"/>
      <c r="G17" s="69">
        <f t="shared" si="4"/>
        <v>8</v>
      </c>
      <c r="H17" s="188"/>
      <c r="I17" s="189">
        <v>8</v>
      </c>
      <c r="J17" s="189"/>
      <c r="K17" s="13"/>
    </row>
    <row r="18" spans="1:18" ht="24.95" customHeight="1" x14ac:dyDescent="0.15">
      <c r="A18" s="11"/>
      <c r="B18" s="11"/>
      <c r="C18" s="11"/>
      <c r="D18" s="11"/>
      <c r="E18" s="11" t="s">
        <v>45</v>
      </c>
      <c r="F18" s="11"/>
      <c r="G18" s="11"/>
      <c r="H18" s="11"/>
      <c r="I18" s="11"/>
      <c r="J18" s="11"/>
    </row>
    <row r="19" spans="1:18" ht="35.25" customHeight="1" thickBot="1" x14ac:dyDescent="0.2">
      <c r="A19" s="215" t="s">
        <v>24</v>
      </c>
      <c r="B19" s="215"/>
      <c r="C19" s="215"/>
      <c r="D19" s="215"/>
      <c r="E19" s="215"/>
      <c r="F19" s="215"/>
      <c r="G19" s="215"/>
      <c r="H19" s="215"/>
      <c r="I19" s="215"/>
      <c r="J19" s="215"/>
    </row>
    <row r="20" spans="1:18" ht="24.95" customHeight="1" x14ac:dyDescent="0.15">
      <c r="A20" s="210" t="s">
        <v>4</v>
      </c>
      <c r="B20" s="208" t="s">
        <v>5</v>
      </c>
      <c r="C20" s="213" t="s">
        <v>228</v>
      </c>
      <c r="D20" s="213"/>
      <c r="E20" s="213"/>
      <c r="F20" s="213"/>
      <c r="G20" s="213" t="s">
        <v>227</v>
      </c>
      <c r="H20" s="213"/>
      <c r="I20" s="213"/>
      <c r="J20" s="214"/>
    </row>
    <row r="21" spans="1:18" ht="24.95" customHeight="1" x14ac:dyDescent="0.15">
      <c r="A21" s="211"/>
      <c r="B21" s="209"/>
      <c r="C21" s="49" t="s">
        <v>0</v>
      </c>
      <c r="D21" s="49" t="s">
        <v>1</v>
      </c>
      <c r="E21" s="49" t="s">
        <v>2</v>
      </c>
      <c r="F21" s="49" t="s">
        <v>3</v>
      </c>
      <c r="G21" s="49" t="s">
        <v>0</v>
      </c>
      <c r="H21" s="49" t="s">
        <v>1</v>
      </c>
      <c r="I21" s="49" t="s">
        <v>2</v>
      </c>
      <c r="J21" s="50" t="s">
        <v>3</v>
      </c>
    </row>
    <row r="22" spans="1:18" ht="24.95" customHeight="1" x14ac:dyDescent="0.15">
      <c r="A22" s="92" t="s">
        <v>6</v>
      </c>
      <c r="B22" s="71">
        <f>SUM(B24:B31)</f>
        <v>-45</v>
      </c>
      <c r="C22" s="72"/>
      <c r="D22" s="73"/>
      <c r="E22" s="73"/>
      <c r="F22" s="73"/>
      <c r="G22" s="72">
        <f>SUM(G24:G31)</f>
        <v>840</v>
      </c>
      <c r="H22" s="73"/>
      <c r="I22" s="73"/>
      <c r="J22" s="73"/>
    </row>
    <row r="23" spans="1:18" ht="24.95" customHeight="1" x14ac:dyDescent="0.15">
      <c r="A23" s="74" t="s">
        <v>194</v>
      </c>
      <c r="B23" s="17">
        <f t="shared" ref="B23:B26" si="5">C23-G23</f>
        <v>0</v>
      </c>
      <c r="C23" s="69">
        <f t="shared" ref="C23:C26" si="6">SUM(D23:F23)</f>
        <v>3</v>
      </c>
      <c r="D23" s="147"/>
      <c r="E23" s="147">
        <v>3</v>
      </c>
      <c r="F23" s="147">
        <v>0</v>
      </c>
      <c r="G23" s="69">
        <f t="shared" ref="G23:G26" si="7">SUM(H23:J23)</f>
        <v>3</v>
      </c>
      <c r="H23" s="147"/>
      <c r="I23" s="147">
        <v>3</v>
      </c>
      <c r="J23" s="147"/>
    </row>
    <row r="24" spans="1:18" ht="24.95" customHeight="1" x14ac:dyDescent="0.15">
      <c r="A24" s="74" t="s">
        <v>171</v>
      </c>
      <c r="B24" s="17">
        <f t="shared" si="5"/>
        <v>0</v>
      </c>
      <c r="C24" s="69">
        <f t="shared" si="6"/>
        <v>0</v>
      </c>
      <c r="D24" s="68"/>
      <c r="E24" s="68"/>
      <c r="F24" s="68"/>
      <c r="G24" s="69">
        <f t="shared" si="7"/>
        <v>0</v>
      </c>
      <c r="H24" s="68"/>
      <c r="I24" s="68"/>
      <c r="J24" s="68"/>
    </row>
    <row r="25" spans="1:18" s="11" customFormat="1" ht="24.95" customHeight="1" x14ac:dyDescent="0.15">
      <c r="A25" s="74" t="s">
        <v>59</v>
      </c>
      <c r="B25" s="17">
        <f t="shared" si="5"/>
        <v>0</v>
      </c>
      <c r="C25" s="69">
        <f t="shared" si="6"/>
        <v>0</v>
      </c>
      <c r="D25" s="46"/>
      <c r="E25" s="46"/>
      <c r="F25" s="46"/>
      <c r="G25" s="69">
        <f t="shared" si="7"/>
        <v>0</v>
      </c>
      <c r="H25" s="46"/>
      <c r="I25" s="46"/>
      <c r="J25" s="46"/>
    </row>
    <row r="26" spans="1:18" s="10" customFormat="1" ht="24.75" customHeight="1" x14ac:dyDescent="0.15">
      <c r="A26" s="74" t="s">
        <v>169</v>
      </c>
      <c r="B26" s="17">
        <f t="shared" si="5"/>
        <v>-3</v>
      </c>
      <c r="C26" s="69">
        <f t="shared" si="6"/>
        <v>57</v>
      </c>
      <c r="D26" s="67"/>
      <c r="E26" s="67">
        <v>54</v>
      </c>
      <c r="F26" s="67">
        <v>3</v>
      </c>
      <c r="G26" s="69">
        <f t="shared" si="7"/>
        <v>60</v>
      </c>
      <c r="H26" s="67"/>
      <c r="I26" s="67">
        <v>57</v>
      </c>
      <c r="J26" s="67">
        <v>3</v>
      </c>
      <c r="K26" s="7"/>
      <c r="L26" s="8"/>
      <c r="M26" s="8"/>
      <c r="N26" s="8"/>
      <c r="O26" s="8"/>
      <c r="P26" s="9"/>
      <c r="Q26" s="9"/>
      <c r="R26" s="9"/>
    </row>
    <row r="27" spans="1:18" ht="24.95" customHeight="1" x14ac:dyDescent="0.15">
      <c r="A27" s="171" t="s">
        <v>223</v>
      </c>
      <c r="B27" s="174">
        <f>C27-G27</f>
        <v>0</v>
      </c>
      <c r="C27" s="172">
        <f>SUM(D27:F27)</f>
        <v>49</v>
      </c>
      <c r="D27" s="173"/>
      <c r="E27" s="173">
        <v>49</v>
      </c>
      <c r="F27" s="173"/>
      <c r="G27" s="172">
        <f>SUM(H27:J27)</f>
        <v>49</v>
      </c>
      <c r="H27" s="173"/>
      <c r="I27" s="173">
        <v>49</v>
      </c>
      <c r="J27" s="173"/>
    </row>
    <row r="28" spans="1:18" s="10" customFormat="1" ht="24.75" customHeight="1" x14ac:dyDescent="0.15">
      <c r="A28" s="97" t="s">
        <v>159</v>
      </c>
      <c r="B28" s="17">
        <f>C28-G28</f>
        <v>10</v>
      </c>
      <c r="C28" s="69">
        <f>SUM(D28:F28)</f>
        <v>30</v>
      </c>
      <c r="D28" s="70">
        <v>30</v>
      </c>
      <c r="E28" s="70"/>
      <c r="F28" s="70"/>
      <c r="G28" s="69">
        <f>SUM(H28:J28)</f>
        <v>20</v>
      </c>
      <c r="H28" s="70">
        <v>20</v>
      </c>
      <c r="I28" s="70"/>
      <c r="J28" s="70"/>
      <c r="K28" s="13"/>
    </row>
    <row r="29" spans="1:18" s="16" customFormat="1" ht="24.95" customHeight="1" x14ac:dyDescent="0.15">
      <c r="A29" s="74" t="s">
        <v>183</v>
      </c>
      <c r="B29" s="17">
        <f>C29-G29</f>
        <v>-58</v>
      </c>
      <c r="C29" s="69">
        <f>SUM(D29:F29)</f>
        <v>645</v>
      </c>
      <c r="D29" s="113">
        <v>645</v>
      </c>
      <c r="E29" s="112"/>
      <c r="F29" s="112"/>
      <c r="G29" s="69">
        <f>SUM(H29:J29)</f>
        <v>703</v>
      </c>
      <c r="H29" s="113">
        <v>703</v>
      </c>
      <c r="I29" s="112"/>
      <c r="J29" s="112"/>
      <c r="K29" s="14"/>
      <c r="L29" s="14"/>
      <c r="M29" s="14"/>
      <c r="N29" s="14"/>
      <c r="O29" s="14"/>
      <c r="P29" s="14"/>
      <c r="Q29" s="14"/>
      <c r="R29" s="14"/>
    </row>
    <row r="30" spans="1:18" ht="24.95" customHeight="1" x14ac:dyDescent="0.15">
      <c r="A30" s="198" t="s">
        <v>38</v>
      </c>
      <c r="B30" s="199">
        <f>C30-G30</f>
        <v>6</v>
      </c>
      <c r="C30" s="200">
        <f>SUM(D30:F30)</f>
        <v>6</v>
      </c>
      <c r="D30" s="201"/>
      <c r="E30" s="201">
        <v>4</v>
      </c>
      <c r="F30" s="201">
        <v>2</v>
      </c>
      <c r="G30" s="200">
        <f>SUM(H30:J30)</f>
        <v>0</v>
      </c>
      <c r="H30" s="201"/>
      <c r="I30" s="201"/>
      <c r="J30" s="201"/>
    </row>
    <row r="31" spans="1:18" ht="24.95" customHeight="1" x14ac:dyDescent="0.15">
      <c r="A31" s="202" t="s">
        <v>253</v>
      </c>
      <c r="B31" s="203">
        <f>C31-G31</f>
        <v>0</v>
      </c>
      <c r="C31" s="204">
        <f>SUM(D31:F31)</f>
        <v>8</v>
      </c>
      <c r="D31" s="202"/>
      <c r="E31" s="202">
        <v>8</v>
      </c>
      <c r="F31" s="202"/>
      <c r="G31" s="204">
        <f>SUM(H31:J31)</f>
        <v>8</v>
      </c>
      <c r="H31" s="202"/>
      <c r="I31" s="202">
        <v>8</v>
      </c>
      <c r="J31" s="202"/>
    </row>
  </sheetData>
  <mergeCells count="10">
    <mergeCell ref="A20:A21"/>
    <mergeCell ref="B20:B21"/>
    <mergeCell ref="C20:F20"/>
    <mergeCell ref="G20:J20"/>
    <mergeCell ref="A19:J19"/>
    <mergeCell ref="G2:J2"/>
    <mergeCell ref="B2:B3"/>
    <mergeCell ref="A2:A3"/>
    <mergeCell ref="C2:F2"/>
    <mergeCell ref="A1:J1"/>
  </mergeCells>
  <phoneticPr fontId="12" type="noConversion"/>
  <pageMargins left="0.51181102362204722" right="0.55118110236220474" top="0.39370078740157483" bottom="0.31496062992125984" header="0.27559055118110237" footer="0.23622047244094491"/>
  <pageSetup paperSize="9" scale="5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224"/>
  <sheetViews>
    <sheetView tabSelected="1" zoomScale="80" zoomScaleNormal="80" zoomScaleSheetLayoutView="80" workbookViewId="0">
      <selection sqref="A1:R1"/>
    </sheetView>
  </sheetViews>
  <sheetFormatPr defaultRowHeight="13.5" x14ac:dyDescent="0.15"/>
  <cols>
    <col min="1" max="1" width="7.88671875" style="4" customWidth="1"/>
    <col min="2" max="2" width="6.5546875" style="4" bestFit="1" customWidth="1"/>
    <col min="3" max="3" width="7.77734375" style="5" customWidth="1"/>
    <col min="4" max="5" width="8.88671875" style="6"/>
    <col min="6" max="6" width="5.5546875" style="6" customWidth="1"/>
    <col min="7" max="7" width="15.77734375" style="6" customWidth="1"/>
    <col min="8" max="8" width="17.77734375" style="6" customWidth="1"/>
    <col min="9" max="10" width="5.88671875" style="6" bestFit="1" customWidth="1"/>
    <col min="11" max="11" width="10.88671875" style="7" customWidth="1"/>
    <col min="12" max="14" width="9.44140625" style="8" customWidth="1"/>
    <col min="15" max="15" width="14.88671875" style="9" bestFit="1" customWidth="1"/>
    <col min="16" max="16" width="11.77734375" style="9" customWidth="1"/>
    <col min="17" max="17" width="12.109375" style="9" customWidth="1"/>
    <col min="18" max="18" width="11.44140625" style="9" customWidth="1"/>
    <col min="19" max="16384" width="8.88671875" style="3"/>
  </cols>
  <sheetData>
    <row r="1" spans="1:19" ht="52.5" customHeight="1" thickBot="1" x14ac:dyDescent="0.2">
      <c r="A1" s="329" t="s">
        <v>230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</row>
    <row r="2" spans="1:19" ht="30.75" customHeight="1" x14ac:dyDescent="0.15">
      <c r="A2" s="330" t="s">
        <v>7</v>
      </c>
      <c r="B2" s="331"/>
      <c r="C2" s="331"/>
      <c r="D2" s="332" t="s">
        <v>8</v>
      </c>
      <c r="E2" s="332"/>
      <c r="F2" s="332"/>
      <c r="G2" s="332" t="s">
        <v>9</v>
      </c>
      <c r="H2" s="331"/>
      <c r="I2" s="331" t="s">
        <v>10</v>
      </c>
      <c r="J2" s="331"/>
      <c r="K2" s="63" t="s">
        <v>11</v>
      </c>
      <c r="L2" s="334" t="s">
        <v>12</v>
      </c>
      <c r="M2" s="334"/>
      <c r="N2" s="334"/>
      <c r="O2" s="318" t="s">
        <v>72</v>
      </c>
      <c r="P2" s="318" t="s">
        <v>73</v>
      </c>
      <c r="Q2" s="318" t="s">
        <v>13</v>
      </c>
      <c r="R2" s="336" t="s">
        <v>14</v>
      </c>
      <c r="S2" s="18"/>
    </row>
    <row r="3" spans="1:19" ht="27" customHeight="1" thickBot="1" x14ac:dyDescent="0.2">
      <c r="A3" s="338" t="s">
        <v>180</v>
      </c>
      <c r="B3" s="339" t="s">
        <v>181</v>
      </c>
      <c r="C3" s="340" t="s">
        <v>15</v>
      </c>
      <c r="D3" s="333"/>
      <c r="E3" s="333"/>
      <c r="F3" s="333"/>
      <c r="G3" s="341" t="s">
        <v>16</v>
      </c>
      <c r="H3" s="341" t="s">
        <v>17</v>
      </c>
      <c r="I3" s="333" t="s">
        <v>18</v>
      </c>
      <c r="J3" s="333" t="s">
        <v>19</v>
      </c>
      <c r="K3" s="342" t="s">
        <v>20</v>
      </c>
      <c r="L3" s="343" t="s">
        <v>21</v>
      </c>
      <c r="M3" s="345" t="s">
        <v>22</v>
      </c>
      <c r="N3" s="345"/>
      <c r="O3" s="319"/>
      <c r="P3" s="319"/>
      <c r="Q3" s="319"/>
      <c r="R3" s="337"/>
      <c r="S3" s="18"/>
    </row>
    <row r="4" spans="1:19" ht="36.75" customHeight="1" thickTop="1" x14ac:dyDescent="0.15">
      <c r="A4" s="338"/>
      <c r="B4" s="339"/>
      <c r="C4" s="340"/>
      <c r="D4" s="333"/>
      <c r="E4" s="333"/>
      <c r="F4" s="333"/>
      <c r="G4" s="341"/>
      <c r="H4" s="341"/>
      <c r="I4" s="341"/>
      <c r="J4" s="341"/>
      <c r="K4" s="342"/>
      <c r="L4" s="344"/>
      <c r="M4" s="130" t="s">
        <v>224</v>
      </c>
      <c r="N4" s="98" t="s">
        <v>225</v>
      </c>
      <c r="O4" s="335"/>
      <c r="P4" s="319"/>
      <c r="Q4" s="319"/>
      <c r="R4" s="337"/>
      <c r="S4" s="18"/>
    </row>
    <row r="5" spans="1:19" s="10" customFormat="1" ht="36.75" customHeight="1" x14ac:dyDescent="0.15">
      <c r="A5" s="276" t="s">
        <v>182</v>
      </c>
      <c r="B5" s="277"/>
      <c r="C5" s="278"/>
      <c r="D5" s="273" t="s">
        <v>196</v>
      </c>
      <c r="E5" s="274"/>
      <c r="F5" s="275"/>
      <c r="G5" s="149"/>
      <c r="H5" s="149"/>
      <c r="I5" s="149"/>
      <c r="J5" s="149"/>
      <c r="K5" s="150"/>
      <c r="L5" s="151"/>
      <c r="M5" s="152">
        <f>SUM(M30,M41,M54,M59,M66,M71,M77,M82,M90,M97,M107,M128,M132)</f>
        <v>1702</v>
      </c>
      <c r="N5" s="152">
        <f>SUM(N30,N41,N54,N59,N66,N71,N77,N82,N90,N97,N107,N128,N132)</f>
        <v>1663</v>
      </c>
      <c r="O5" s="153"/>
      <c r="P5" s="154"/>
      <c r="Q5" s="154"/>
      <c r="R5" s="155"/>
      <c r="S5" s="18"/>
    </row>
    <row r="6" spans="1:19" s="18" customFormat="1" ht="17.100000000000001" customHeight="1" x14ac:dyDescent="0.15">
      <c r="A6" s="61" t="s">
        <v>197</v>
      </c>
      <c r="B6" s="288" t="s">
        <v>70</v>
      </c>
      <c r="C6" s="240" t="s">
        <v>48</v>
      </c>
      <c r="D6" s="243" t="s">
        <v>254</v>
      </c>
      <c r="E6" s="244"/>
      <c r="F6" s="245"/>
      <c r="G6" s="240" t="s">
        <v>255</v>
      </c>
      <c r="H6" s="240" t="s">
        <v>254</v>
      </c>
      <c r="I6" s="240" t="s">
        <v>46</v>
      </c>
      <c r="J6" s="240" t="s">
        <v>47</v>
      </c>
      <c r="K6" s="122">
        <v>61.638300000000001</v>
      </c>
      <c r="L6" s="78">
        <v>213</v>
      </c>
      <c r="M6" s="131">
        <v>0</v>
      </c>
      <c r="N6" s="99">
        <v>0</v>
      </c>
      <c r="O6" s="255" t="s">
        <v>124</v>
      </c>
      <c r="P6" s="222" t="s">
        <v>125</v>
      </c>
      <c r="Q6" s="222" t="s">
        <v>126</v>
      </c>
      <c r="R6" s="225" t="s">
        <v>54</v>
      </c>
    </row>
    <row r="7" spans="1:19" s="18" customFormat="1" ht="17.100000000000001" customHeight="1" x14ac:dyDescent="0.15">
      <c r="A7" s="62"/>
      <c r="B7" s="289"/>
      <c r="C7" s="241"/>
      <c r="D7" s="246"/>
      <c r="E7" s="247"/>
      <c r="F7" s="248"/>
      <c r="G7" s="242"/>
      <c r="H7" s="242"/>
      <c r="I7" s="242"/>
      <c r="J7" s="242"/>
      <c r="K7" s="122">
        <v>70.3596</v>
      </c>
      <c r="L7" s="78">
        <v>101</v>
      </c>
      <c r="M7" s="131">
        <v>1</v>
      </c>
      <c r="N7" s="99">
        <v>1</v>
      </c>
      <c r="O7" s="256"/>
      <c r="P7" s="223"/>
      <c r="Q7" s="223"/>
      <c r="R7" s="226"/>
    </row>
    <row r="8" spans="1:19" s="18" customFormat="1" ht="16.5" customHeight="1" x14ac:dyDescent="0.15">
      <c r="A8" s="62"/>
      <c r="B8" s="289"/>
      <c r="C8" s="242"/>
      <c r="D8" s="249"/>
      <c r="E8" s="250"/>
      <c r="F8" s="251"/>
      <c r="G8" s="20" t="s">
        <v>61</v>
      </c>
      <c r="H8" s="22"/>
      <c r="I8" s="23"/>
      <c r="J8" s="23"/>
      <c r="K8" s="23"/>
      <c r="L8" s="79">
        <v>315</v>
      </c>
      <c r="M8" s="132">
        <f>SUM(M6:M7)</f>
        <v>1</v>
      </c>
      <c r="N8" s="100">
        <f>SUM(N6,N7)</f>
        <v>1</v>
      </c>
      <c r="O8" s="257"/>
      <c r="P8" s="224"/>
      <c r="Q8" s="224"/>
      <c r="R8" s="227"/>
    </row>
    <row r="9" spans="1:19" s="18" customFormat="1" ht="17.100000000000001" customHeight="1" x14ac:dyDescent="0.15">
      <c r="A9" s="62"/>
      <c r="B9" s="289"/>
      <c r="C9" s="240" t="s">
        <v>50</v>
      </c>
      <c r="D9" s="243" t="s">
        <v>254</v>
      </c>
      <c r="E9" s="244"/>
      <c r="F9" s="245"/>
      <c r="G9" s="252" t="s">
        <v>254</v>
      </c>
      <c r="H9" s="252" t="s">
        <v>254</v>
      </c>
      <c r="I9" s="252" t="s">
        <v>46</v>
      </c>
      <c r="J9" s="252" t="s">
        <v>47</v>
      </c>
      <c r="K9" s="123">
        <v>59.98</v>
      </c>
      <c r="L9" s="125">
        <v>328</v>
      </c>
      <c r="M9" s="133">
        <v>0</v>
      </c>
      <c r="N9" s="101">
        <v>0</v>
      </c>
      <c r="O9" s="255" t="s">
        <v>127</v>
      </c>
      <c r="P9" s="222" t="s">
        <v>128</v>
      </c>
      <c r="Q9" s="222" t="s">
        <v>220</v>
      </c>
      <c r="R9" s="225" t="s">
        <v>49</v>
      </c>
    </row>
    <row r="10" spans="1:19" s="18" customFormat="1" ht="17.100000000000001" customHeight="1" x14ac:dyDescent="0.15">
      <c r="A10" s="62"/>
      <c r="B10" s="289"/>
      <c r="C10" s="241"/>
      <c r="D10" s="246"/>
      <c r="E10" s="247"/>
      <c r="F10" s="248"/>
      <c r="G10" s="253"/>
      <c r="H10" s="253"/>
      <c r="I10" s="253"/>
      <c r="J10" s="253"/>
      <c r="K10" s="123">
        <v>74.87</v>
      </c>
      <c r="L10" s="125">
        <v>405</v>
      </c>
      <c r="M10" s="133">
        <v>10</v>
      </c>
      <c r="N10" s="101">
        <v>5</v>
      </c>
      <c r="O10" s="256"/>
      <c r="P10" s="223"/>
      <c r="Q10" s="223"/>
      <c r="R10" s="226"/>
    </row>
    <row r="11" spans="1:19" s="18" customFormat="1" ht="17.100000000000001" customHeight="1" x14ac:dyDescent="0.15">
      <c r="A11" s="62"/>
      <c r="B11" s="289"/>
      <c r="C11" s="241"/>
      <c r="D11" s="246"/>
      <c r="E11" s="247"/>
      <c r="F11" s="248"/>
      <c r="G11" s="253"/>
      <c r="H11" s="253"/>
      <c r="I11" s="253"/>
      <c r="J11" s="253"/>
      <c r="K11" s="123">
        <v>84.9</v>
      </c>
      <c r="L11" s="125">
        <v>311</v>
      </c>
      <c r="M11" s="133">
        <v>28</v>
      </c>
      <c r="N11" s="101">
        <v>16</v>
      </c>
      <c r="O11" s="256"/>
      <c r="P11" s="223"/>
      <c r="Q11" s="223"/>
      <c r="R11" s="226"/>
    </row>
    <row r="12" spans="1:19" s="18" customFormat="1" ht="17.100000000000001" customHeight="1" x14ac:dyDescent="0.15">
      <c r="A12" s="62"/>
      <c r="B12" s="289"/>
      <c r="C12" s="241"/>
      <c r="D12" s="246"/>
      <c r="E12" s="247"/>
      <c r="F12" s="248"/>
      <c r="G12" s="254"/>
      <c r="H12" s="254"/>
      <c r="I12" s="254"/>
      <c r="J12" s="254"/>
      <c r="K12" s="123">
        <v>84.92</v>
      </c>
      <c r="L12" s="125">
        <v>142</v>
      </c>
      <c r="M12" s="133">
        <v>16</v>
      </c>
      <c r="N12" s="101">
        <v>10</v>
      </c>
      <c r="O12" s="256"/>
      <c r="P12" s="223"/>
      <c r="Q12" s="223"/>
      <c r="R12" s="226"/>
    </row>
    <row r="13" spans="1:19" s="18" customFormat="1" ht="17.100000000000001" customHeight="1" x14ac:dyDescent="0.15">
      <c r="A13" s="62"/>
      <c r="B13" s="289"/>
      <c r="C13" s="242"/>
      <c r="D13" s="249"/>
      <c r="E13" s="250"/>
      <c r="F13" s="251"/>
      <c r="G13" s="20" t="s">
        <v>61</v>
      </c>
      <c r="H13" s="22"/>
      <c r="I13" s="23"/>
      <c r="J13" s="23"/>
      <c r="K13" s="23"/>
      <c r="L13" s="126">
        <f>SUM(L9:L12)</f>
        <v>1186</v>
      </c>
      <c r="M13" s="132">
        <f>SUM(M9:M12)</f>
        <v>54</v>
      </c>
      <c r="N13" s="100">
        <f>SUM(N9:N12)</f>
        <v>31</v>
      </c>
      <c r="O13" s="257"/>
      <c r="P13" s="224"/>
      <c r="Q13" s="224"/>
      <c r="R13" s="227"/>
    </row>
    <row r="14" spans="1:19" s="18" customFormat="1" ht="17.100000000000001" customHeight="1" x14ac:dyDescent="0.15">
      <c r="A14" s="62"/>
      <c r="B14" s="289"/>
      <c r="C14" s="240" t="s">
        <v>51</v>
      </c>
      <c r="D14" s="243" t="s">
        <v>254</v>
      </c>
      <c r="E14" s="244"/>
      <c r="F14" s="245"/>
      <c r="G14" s="240" t="s">
        <v>254</v>
      </c>
      <c r="H14" s="240" t="s">
        <v>254</v>
      </c>
      <c r="I14" s="240" t="s">
        <v>46</v>
      </c>
      <c r="J14" s="240" t="s">
        <v>47</v>
      </c>
      <c r="K14" s="19">
        <v>82</v>
      </c>
      <c r="L14" s="81">
        <v>74</v>
      </c>
      <c r="M14" s="134">
        <v>29</v>
      </c>
      <c r="N14" s="102">
        <v>22</v>
      </c>
      <c r="O14" s="255" t="s">
        <v>129</v>
      </c>
      <c r="P14" s="222" t="s">
        <v>130</v>
      </c>
      <c r="Q14" s="222" t="s">
        <v>219</v>
      </c>
      <c r="R14" s="225" t="s">
        <v>49</v>
      </c>
    </row>
    <row r="15" spans="1:19" s="18" customFormat="1" ht="17.100000000000001" customHeight="1" x14ac:dyDescent="0.15">
      <c r="A15" s="62"/>
      <c r="B15" s="289"/>
      <c r="C15" s="241"/>
      <c r="D15" s="246"/>
      <c r="E15" s="247"/>
      <c r="F15" s="248"/>
      <c r="G15" s="241"/>
      <c r="H15" s="241"/>
      <c r="I15" s="241"/>
      <c r="J15" s="241"/>
      <c r="K15" s="19">
        <v>84</v>
      </c>
      <c r="L15" s="81">
        <v>261</v>
      </c>
      <c r="M15" s="134">
        <v>47</v>
      </c>
      <c r="N15" s="102">
        <v>33</v>
      </c>
      <c r="O15" s="256"/>
      <c r="P15" s="223"/>
      <c r="Q15" s="223"/>
      <c r="R15" s="226"/>
      <c r="S15" s="27"/>
    </row>
    <row r="16" spans="1:19" s="18" customFormat="1" ht="17.100000000000001" customHeight="1" x14ac:dyDescent="0.15">
      <c r="A16" s="62"/>
      <c r="B16" s="289"/>
      <c r="C16" s="241"/>
      <c r="D16" s="246"/>
      <c r="E16" s="247"/>
      <c r="F16" s="248"/>
      <c r="G16" s="242"/>
      <c r="H16" s="242"/>
      <c r="I16" s="242"/>
      <c r="J16" s="242"/>
      <c r="K16" s="19">
        <v>116</v>
      </c>
      <c r="L16" s="81">
        <v>76</v>
      </c>
      <c r="M16" s="134">
        <v>44</v>
      </c>
      <c r="N16" s="102">
        <v>38</v>
      </c>
      <c r="O16" s="256"/>
      <c r="P16" s="223"/>
      <c r="Q16" s="223"/>
      <c r="R16" s="226"/>
    </row>
    <row r="17" spans="1:19" s="18" customFormat="1" ht="17.100000000000001" customHeight="1" x14ac:dyDescent="0.15">
      <c r="A17" s="62"/>
      <c r="B17" s="289"/>
      <c r="C17" s="242"/>
      <c r="D17" s="249"/>
      <c r="E17" s="250"/>
      <c r="F17" s="251"/>
      <c r="G17" s="20" t="s">
        <v>61</v>
      </c>
      <c r="H17" s="22"/>
      <c r="I17" s="23"/>
      <c r="J17" s="23"/>
      <c r="K17" s="23"/>
      <c r="L17" s="79">
        <f>SUM(L14:L16)</f>
        <v>411</v>
      </c>
      <c r="M17" s="132">
        <f>SUM(M14:M16)</f>
        <v>120</v>
      </c>
      <c r="N17" s="100">
        <f>SUM(N14:N16)</f>
        <v>93</v>
      </c>
      <c r="O17" s="257"/>
      <c r="P17" s="224"/>
      <c r="Q17" s="224"/>
      <c r="R17" s="227"/>
    </row>
    <row r="18" spans="1:19" s="10" customFormat="1" ht="25.5" customHeight="1" x14ac:dyDescent="0.15">
      <c r="A18" s="62"/>
      <c r="B18" s="289"/>
      <c r="C18" s="240" t="s">
        <v>172</v>
      </c>
      <c r="D18" s="243" t="s">
        <v>254</v>
      </c>
      <c r="E18" s="244"/>
      <c r="F18" s="245"/>
      <c r="G18" s="252" t="s">
        <v>254</v>
      </c>
      <c r="H18" s="252" t="s">
        <v>254</v>
      </c>
      <c r="I18" s="252" t="s">
        <v>173</v>
      </c>
      <c r="J18" s="252" t="s">
        <v>174</v>
      </c>
      <c r="K18" s="60">
        <v>73.61</v>
      </c>
      <c r="L18" s="80">
        <v>39</v>
      </c>
      <c r="M18" s="133">
        <v>2</v>
      </c>
      <c r="N18" s="101">
        <v>2</v>
      </c>
      <c r="O18" s="255" t="s">
        <v>175</v>
      </c>
      <c r="P18" s="222" t="s">
        <v>177</v>
      </c>
      <c r="Q18" s="222" t="s">
        <v>176</v>
      </c>
      <c r="R18" s="225" t="s">
        <v>193</v>
      </c>
      <c r="S18" s="27"/>
    </row>
    <row r="19" spans="1:19" s="10" customFormat="1" ht="25.5" customHeight="1" x14ac:dyDescent="0.15">
      <c r="A19" s="62"/>
      <c r="B19" s="289"/>
      <c r="C19" s="241"/>
      <c r="D19" s="246"/>
      <c r="E19" s="247"/>
      <c r="F19" s="248"/>
      <c r="G19" s="253"/>
      <c r="H19" s="254"/>
      <c r="I19" s="254"/>
      <c r="J19" s="254"/>
      <c r="K19" s="60">
        <v>74.81</v>
      </c>
      <c r="L19" s="80">
        <v>10</v>
      </c>
      <c r="M19" s="133">
        <v>0</v>
      </c>
      <c r="N19" s="101">
        <v>0</v>
      </c>
      <c r="O19" s="256"/>
      <c r="P19" s="223"/>
      <c r="Q19" s="223"/>
      <c r="R19" s="226"/>
    </row>
    <row r="20" spans="1:19" s="10" customFormat="1" ht="25.5" customHeight="1" x14ac:dyDescent="0.15">
      <c r="A20" s="62"/>
      <c r="B20" s="289"/>
      <c r="C20" s="242"/>
      <c r="D20" s="249"/>
      <c r="E20" s="250"/>
      <c r="F20" s="251"/>
      <c r="G20" s="20" t="s">
        <v>61</v>
      </c>
      <c r="H20" s="22"/>
      <c r="I20" s="23"/>
      <c r="J20" s="23"/>
      <c r="K20" s="23"/>
      <c r="L20" s="79">
        <f>L18+L19</f>
        <v>49</v>
      </c>
      <c r="M20" s="132">
        <f>M18+M19</f>
        <v>2</v>
      </c>
      <c r="N20" s="100">
        <f>N18+N19</f>
        <v>2</v>
      </c>
      <c r="O20" s="257"/>
      <c r="P20" s="224"/>
      <c r="Q20" s="224"/>
      <c r="R20" s="227"/>
    </row>
    <row r="21" spans="1:19" s="10" customFormat="1" ht="25.5" customHeight="1" x14ac:dyDescent="0.15">
      <c r="A21" s="62"/>
      <c r="B21" s="289"/>
      <c r="C21" s="367" t="s">
        <v>201</v>
      </c>
      <c r="D21" s="323" t="s">
        <v>254</v>
      </c>
      <c r="E21" s="324"/>
      <c r="F21" s="325"/>
      <c r="G21" s="367" t="s">
        <v>254</v>
      </c>
      <c r="H21" s="367" t="s">
        <v>254</v>
      </c>
      <c r="I21" s="367" t="s">
        <v>198</v>
      </c>
      <c r="J21" s="367" t="s">
        <v>199</v>
      </c>
      <c r="K21" s="156">
        <v>110.96</v>
      </c>
      <c r="L21" s="157">
        <v>152</v>
      </c>
      <c r="M21" s="145">
        <v>32</v>
      </c>
      <c r="N21" s="114">
        <v>29</v>
      </c>
      <c r="O21" s="358" t="s">
        <v>202</v>
      </c>
      <c r="P21" s="358"/>
      <c r="Q21" s="358" t="s">
        <v>203</v>
      </c>
      <c r="R21" s="379" t="s">
        <v>204</v>
      </c>
    </row>
    <row r="22" spans="1:19" s="10" customFormat="1" ht="25.5" customHeight="1" x14ac:dyDescent="0.15">
      <c r="A22" s="62"/>
      <c r="B22" s="289"/>
      <c r="C22" s="369"/>
      <c r="D22" s="370"/>
      <c r="E22" s="371"/>
      <c r="F22" s="372"/>
      <c r="G22" s="369"/>
      <c r="H22" s="369"/>
      <c r="I22" s="369"/>
      <c r="J22" s="369"/>
      <c r="K22" s="156">
        <v>134.41</v>
      </c>
      <c r="L22" s="157">
        <v>4</v>
      </c>
      <c r="M22" s="145">
        <v>0</v>
      </c>
      <c r="N22" s="114">
        <v>0</v>
      </c>
      <c r="O22" s="359"/>
      <c r="P22" s="359"/>
      <c r="Q22" s="359"/>
      <c r="R22" s="380"/>
    </row>
    <row r="23" spans="1:19" s="10" customFormat="1" ht="25.5" customHeight="1" x14ac:dyDescent="0.15">
      <c r="A23" s="62"/>
      <c r="B23" s="289"/>
      <c r="C23" s="369"/>
      <c r="D23" s="370"/>
      <c r="E23" s="371"/>
      <c r="F23" s="372"/>
      <c r="G23" s="369"/>
      <c r="H23" s="369"/>
      <c r="I23" s="369"/>
      <c r="J23" s="369"/>
      <c r="K23" s="156">
        <v>158.44999999999999</v>
      </c>
      <c r="L23" s="157">
        <v>4</v>
      </c>
      <c r="M23" s="145">
        <v>1</v>
      </c>
      <c r="N23" s="114">
        <v>1</v>
      </c>
      <c r="O23" s="359"/>
      <c r="P23" s="359"/>
      <c r="Q23" s="359"/>
      <c r="R23" s="380"/>
    </row>
    <row r="24" spans="1:19" s="10" customFormat="1" ht="25.5" customHeight="1" x14ac:dyDescent="0.15">
      <c r="A24" s="62"/>
      <c r="B24" s="289"/>
      <c r="C24" s="369"/>
      <c r="D24" s="370"/>
      <c r="E24" s="371"/>
      <c r="F24" s="372"/>
      <c r="G24" s="369"/>
      <c r="H24" s="369"/>
      <c r="I24" s="369"/>
      <c r="J24" s="369"/>
      <c r="K24" s="156">
        <v>196.17</v>
      </c>
      <c r="L24" s="157">
        <v>4</v>
      </c>
      <c r="M24" s="145">
        <v>4</v>
      </c>
      <c r="N24" s="114">
        <v>4</v>
      </c>
      <c r="O24" s="359"/>
      <c r="P24" s="359"/>
      <c r="Q24" s="359"/>
      <c r="R24" s="380"/>
    </row>
    <row r="25" spans="1:19" s="10" customFormat="1" ht="25.5" customHeight="1" x14ac:dyDescent="0.15">
      <c r="A25" s="62"/>
      <c r="B25" s="289"/>
      <c r="C25" s="369"/>
      <c r="D25" s="370"/>
      <c r="E25" s="371"/>
      <c r="F25" s="372"/>
      <c r="G25" s="369"/>
      <c r="H25" s="369"/>
      <c r="I25" s="369"/>
      <c r="J25" s="369"/>
      <c r="K25" s="156">
        <v>221.22</v>
      </c>
      <c r="L25" s="157">
        <v>4</v>
      </c>
      <c r="M25" s="145">
        <v>3</v>
      </c>
      <c r="N25" s="114">
        <v>3</v>
      </c>
      <c r="O25" s="359"/>
      <c r="P25" s="359"/>
      <c r="Q25" s="359"/>
      <c r="R25" s="380"/>
    </row>
    <row r="26" spans="1:19" s="10" customFormat="1" ht="25.5" customHeight="1" x14ac:dyDescent="0.15">
      <c r="A26" s="62"/>
      <c r="B26" s="289"/>
      <c r="C26" s="369"/>
      <c r="D26" s="370"/>
      <c r="E26" s="371"/>
      <c r="F26" s="372"/>
      <c r="G26" s="368"/>
      <c r="H26" s="368"/>
      <c r="I26" s="368"/>
      <c r="J26" s="368"/>
      <c r="K26" s="156">
        <v>84.99</v>
      </c>
      <c r="L26" s="157">
        <v>472</v>
      </c>
      <c r="M26" s="145">
        <v>237</v>
      </c>
      <c r="N26" s="114">
        <v>231</v>
      </c>
      <c r="O26" s="359"/>
      <c r="P26" s="359"/>
      <c r="Q26" s="359"/>
      <c r="R26" s="380"/>
    </row>
    <row r="27" spans="1:19" s="10" customFormat="1" ht="18.75" customHeight="1" x14ac:dyDescent="0.15">
      <c r="A27" s="62"/>
      <c r="B27" s="289"/>
      <c r="C27" s="368"/>
      <c r="D27" s="326"/>
      <c r="E27" s="327"/>
      <c r="F27" s="328"/>
      <c r="G27" s="158" t="s">
        <v>200</v>
      </c>
      <c r="H27" s="159"/>
      <c r="I27" s="160"/>
      <c r="J27" s="160"/>
      <c r="K27" s="161"/>
      <c r="L27" s="162">
        <v>640</v>
      </c>
      <c r="M27" s="142">
        <f>SUM(M21:M26)</f>
        <v>277</v>
      </c>
      <c r="N27" s="124">
        <f>SUM(N21:N26)</f>
        <v>268</v>
      </c>
      <c r="O27" s="360"/>
      <c r="P27" s="360"/>
      <c r="Q27" s="360"/>
      <c r="R27" s="381"/>
    </row>
    <row r="28" spans="1:19" s="10" customFormat="1" ht="25.5" customHeight="1" x14ac:dyDescent="0.15">
      <c r="A28" s="62"/>
      <c r="B28" s="289"/>
      <c r="C28" s="367" t="s">
        <v>201</v>
      </c>
      <c r="D28" s="323" t="s">
        <v>254</v>
      </c>
      <c r="E28" s="324"/>
      <c r="F28" s="325"/>
      <c r="G28" s="163" t="s">
        <v>255</v>
      </c>
      <c r="H28" s="163" t="s">
        <v>255</v>
      </c>
      <c r="I28" s="163" t="s">
        <v>198</v>
      </c>
      <c r="J28" s="163" t="s">
        <v>199</v>
      </c>
      <c r="K28" s="156">
        <v>84.98</v>
      </c>
      <c r="L28" s="157">
        <v>100</v>
      </c>
      <c r="M28" s="145">
        <v>27</v>
      </c>
      <c r="N28" s="114">
        <v>26</v>
      </c>
      <c r="O28" s="358" t="s">
        <v>205</v>
      </c>
      <c r="P28" s="358"/>
      <c r="Q28" s="358" t="s">
        <v>206</v>
      </c>
      <c r="R28" s="379" t="s">
        <v>204</v>
      </c>
    </row>
    <row r="29" spans="1:19" s="10" customFormat="1" ht="18.75" customHeight="1" x14ac:dyDescent="0.15">
      <c r="A29" s="62"/>
      <c r="B29" s="290"/>
      <c r="C29" s="368"/>
      <c r="D29" s="326"/>
      <c r="E29" s="327"/>
      <c r="F29" s="328"/>
      <c r="G29" s="158" t="s">
        <v>200</v>
      </c>
      <c r="H29" s="159"/>
      <c r="I29" s="160"/>
      <c r="J29" s="160"/>
      <c r="K29" s="159"/>
      <c r="L29" s="162">
        <v>100</v>
      </c>
      <c r="M29" s="142">
        <v>27</v>
      </c>
      <c r="N29" s="124">
        <f>SUM(N28)</f>
        <v>26</v>
      </c>
      <c r="O29" s="360"/>
      <c r="P29" s="360"/>
      <c r="Q29" s="360"/>
      <c r="R29" s="381"/>
    </row>
    <row r="30" spans="1:19" s="18" customFormat="1" ht="17.100000000000001" customHeight="1" x14ac:dyDescent="0.15">
      <c r="A30" s="62"/>
      <c r="B30" s="228" t="s">
        <v>37</v>
      </c>
      <c r="C30" s="229"/>
      <c r="D30" s="229"/>
      <c r="E30" s="229"/>
      <c r="F30" s="229"/>
      <c r="G30" s="229"/>
      <c r="H30" s="229"/>
      <c r="I30" s="229"/>
      <c r="J30" s="229"/>
      <c r="K30" s="230"/>
      <c r="L30" s="82">
        <f>L8+L13+L17+L20+L27+L29</f>
        <v>2701</v>
      </c>
      <c r="M30" s="135">
        <f>M20+M17+M13+M8+M27+M29</f>
        <v>481</v>
      </c>
      <c r="N30" s="103">
        <f>N20+N17+N13+N8+N27+N29</f>
        <v>421</v>
      </c>
      <c r="O30" s="184"/>
      <c r="P30" s="185"/>
      <c r="Q30" s="185"/>
      <c r="R30" s="186"/>
    </row>
    <row r="31" spans="1:19" s="18" customFormat="1" ht="17.100000000000001" customHeight="1" x14ac:dyDescent="0.15">
      <c r="A31" s="62"/>
      <c r="B31" s="289" t="s">
        <v>195</v>
      </c>
      <c r="C31" s="291" t="s">
        <v>28</v>
      </c>
      <c r="D31" s="294" t="s">
        <v>254</v>
      </c>
      <c r="E31" s="295"/>
      <c r="F31" s="296"/>
      <c r="G31" s="291" t="s">
        <v>254</v>
      </c>
      <c r="H31" s="291" t="s">
        <v>254</v>
      </c>
      <c r="I31" s="303" t="s">
        <v>26</v>
      </c>
      <c r="J31" s="303" t="s">
        <v>27</v>
      </c>
      <c r="K31" s="24" t="s">
        <v>29</v>
      </c>
      <c r="L31" s="83">
        <v>246</v>
      </c>
      <c r="M31" s="136">
        <v>23</v>
      </c>
      <c r="N31" s="104">
        <v>23</v>
      </c>
      <c r="O31" s="361" t="s">
        <v>118</v>
      </c>
      <c r="P31" s="376" t="s">
        <v>119</v>
      </c>
      <c r="Q31" s="376" t="s">
        <v>120</v>
      </c>
      <c r="R31" s="349" t="s">
        <v>30</v>
      </c>
    </row>
    <row r="32" spans="1:19" s="18" customFormat="1" ht="17.100000000000001" customHeight="1" x14ac:dyDescent="0.15">
      <c r="A32" s="62"/>
      <c r="B32" s="289"/>
      <c r="C32" s="292"/>
      <c r="D32" s="297"/>
      <c r="E32" s="298"/>
      <c r="F32" s="299"/>
      <c r="G32" s="292"/>
      <c r="H32" s="292"/>
      <c r="I32" s="320"/>
      <c r="J32" s="320"/>
      <c r="K32" s="24" t="s">
        <v>31</v>
      </c>
      <c r="L32" s="83">
        <v>77</v>
      </c>
      <c r="M32" s="136">
        <v>9</v>
      </c>
      <c r="N32" s="104">
        <v>9</v>
      </c>
      <c r="O32" s="362"/>
      <c r="P32" s="377"/>
      <c r="Q32" s="377"/>
      <c r="R32" s="350"/>
    </row>
    <row r="33" spans="1:18" s="18" customFormat="1" ht="17.100000000000001" customHeight="1" x14ac:dyDescent="0.15">
      <c r="A33" s="62"/>
      <c r="B33" s="289"/>
      <c r="C33" s="292"/>
      <c r="D33" s="297"/>
      <c r="E33" s="298"/>
      <c r="F33" s="299"/>
      <c r="G33" s="292"/>
      <c r="H33" s="292"/>
      <c r="I33" s="320"/>
      <c r="J33" s="320"/>
      <c r="K33" s="24" t="s">
        <v>179</v>
      </c>
      <c r="L33" s="83">
        <v>124</v>
      </c>
      <c r="M33" s="137">
        <v>0</v>
      </c>
      <c r="N33" s="105">
        <v>0</v>
      </c>
      <c r="O33" s="362"/>
      <c r="P33" s="377"/>
      <c r="Q33" s="377"/>
      <c r="R33" s="350"/>
    </row>
    <row r="34" spans="1:18" s="18" customFormat="1" ht="17.100000000000001" customHeight="1" x14ac:dyDescent="0.15">
      <c r="A34" s="62"/>
      <c r="B34" s="289"/>
      <c r="C34" s="292"/>
      <c r="D34" s="297"/>
      <c r="E34" s="298"/>
      <c r="F34" s="299"/>
      <c r="G34" s="292"/>
      <c r="H34" s="292"/>
      <c r="I34" s="320"/>
      <c r="J34" s="320"/>
      <c r="K34" s="24" t="s">
        <v>64</v>
      </c>
      <c r="L34" s="83">
        <v>30</v>
      </c>
      <c r="M34" s="137">
        <v>1</v>
      </c>
      <c r="N34" s="105">
        <v>1</v>
      </c>
      <c r="O34" s="362"/>
      <c r="P34" s="377"/>
      <c r="Q34" s="377"/>
      <c r="R34" s="350"/>
    </row>
    <row r="35" spans="1:18" s="18" customFormat="1" ht="17.100000000000001" customHeight="1" x14ac:dyDescent="0.15">
      <c r="A35" s="62"/>
      <c r="B35" s="289"/>
      <c r="C35" s="292"/>
      <c r="D35" s="297"/>
      <c r="E35" s="298"/>
      <c r="F35" s="299"/>
      <c r="G35" s="292"/>
      <c r="H35" s="292"/>
      <c r="I35" s="320"/>
      <c r="J35" s="320"/>
      <c r="K35" s="24" t="s">
        <v>32</v>
      </c>
      <c r="L35" s="83">
        <v>10</v>
      </c>
      <c r="M35" s="137">
        <v>0</v>
      </c>
      <c r="N35" s="105">
        <v>0</v>
      </c>
      <c r="O35" s="362"/>
      <c r="P35" s="377"/>
      <c r="Q35" s="377"/>
      <c r="R35" s="350"/>
    </row>
    <row r="36" spans="1:18" s="18" customFormat="1" ht="17.100000000000001" customHeight="1" x14ac:dyDescent="0.15">
      <c r="A36" s="62"/>
      <c r="B36" s="289"/>
      <c r="C36" s="292"/>
      <c r="D36" s="297"/>
      <c r="E36" s="298"/>
      <c r="F36" s="299"/>
      <c r="G36" s="293"/>
      <c r="H36" s="293"/>
      <c r="I36" s="304"/>
      <c r="J36" s="304"/>
      <c r="K36" s="24" t="s">
        <v>33</v>
      </c>
      <c r="L36" s="83">
        <v>3</v>
      </c>
      <c r="M36" s="137">
        <v>0</v>
      </c>
      <c r="N36" s="105">
        <v>0</v>
      </c>
      <c r="O36" s="362"/>
      <c r="P36" s="377"/>
      <c r="Q36" s="377"/>
      <c r="R36" s="350"/>
    </row>
    <row r="37" spans="1:18" s="18" customFormat="1" ht="17.100000000000001" customHeight="1" x14ac:dyDescent="0.15">
      <c r="A37" s="62"/>
      <c r="B37" s="289"/>
      <c r="C37" s="293"/>
      <c r="D37" s="300"/>
      <c r="E37" s="301"/>
      <c r="F37" s="302"/>
      <c r="G37" s="25" t="s">
        <v>60</v>
      </c>
      <c r="H37" s="26"/>
      <c r="I37" s="26"/>
      <c r="J37" s="26"/>
      <c r="K37" s="26"/>
      <c r="L37" s="84">
        <f>SUM(L31:L36)</f>
        <v>490</v>
      </c>
      <c r="M37" s="132">
        <f>SUM(M31:M36)</f>
        <v>33</v>
      </c>
      <c r="N37" s="100">
        <f>SUM(N31:N36)</f>
        <v>33</v>
      </c>
      <c r="O37" s="363"/>
      <c r="P37" s="378"/>
      <c r="Q37" s="378"/>
      <c r="R37" s="351"/>
    </row>
    <row r="38" spans="1:18" s="18" customFormat="1" ht="17.100000000000001" customHeight="1" x14ac:dyDescent="0.15">
      <c r="A38" s="62"/>
      <c r="B38" s="289"/>
      <c r="C38" s="291" t="s">
        <v>28</v>
      </c>
      <c r="D38" s="294" t="s">
        <v>254</v>
      </c>
      <c r="E38" s="295"/>
      <c r="F38" s="296"/>
      <c r="G38" s="291" t="s">
        <v>255</v>
      </c>
      <c r="H38" s="291" t="s">
        <v>254</v>
      </c>
      <c r="I38" s="303" t="s">
        <v>26</v>
      </c>
      <c r="J38" s="303" t="s">
        <v>27</v>
      </c>
      <c r="K38" s="24" t="s">
        <v>35</v>
      </c>
      <c r="L38" s="83">
        <v>204</v>
      </c>
      <c r="M38" s="136">
        <v>10</v>
      </c>
      <c r="N38" s="104">
        <v>10</v>
      </c>
      <c r="O38" s="346" t="s">
        <v>121</v>
      </c>
      <c r="P38" s="373" t="s">
        <v>122</v>
      </c>
      <c r="Q38" s="373" t="s">
        <v>123</v>
      </c>
      <c r="R38" s="349" t="s">
        <v>30</v>
      </c>
    </row>
    <row r="39" spans="1:18" s="18" customFormat="1" ht="17.100000000000001" customHeight="1" x14ac:dyDescent="0.15">
      <c r="A39" s="62"/>
      <c r="B39" s="289"/>
      <c r="C39" s="292"/>
      <c r="D39" s="297"/>
      <c r="E39" s="298"/>
      <c r="F39" s="299"/>
      <c r="G39" s="293"/>
      <c r="H39" s="293"/>
      <c r="I39" s="304"/>
      <c r="J39" s="304"/>
      <c r="K39" s="24" t="s">
        <v>36</v>
      </c>
      <c r="L39" s="83">
        <v>106</v>
      </c>
      <c r="M39" s="136">
        <v>0</v>
      </c>
      <c r="N39" s="104">
        <v>0</v>
      </c>
      <c r="O39" s="347"/>
      <c r="P39" s="374"/>
      <c r="Q39" s="374"/>
      <c r="R39" s="350"/>
    </row>
    <row r="40" spans="1:18" s="18" customFormat="1" ht="17.100000000000001" customHeight="1" x14ac:dyDescent="0.15">
      <c r="A40" s="62"/>
      <c r="B40" s="289"/>
      <c r="C40" s="293"/>
      <c r="D40" s="300"/>
      <c r="E40" s="301"/>
      <c r="F40" s="302"/>
      <c r="G40" s="25" t="s">
        <v>34</v>
      </c>
      <c r="H40" s="26"/>
      <c r="I40" s="26"/>
      <c r="J40" s="26"/>
      <c r="K40" s="26"/>
      <c r="L40" s="84">
        <f>SUM(L38:L39)</f>
        <v>310</v>
      </c>
      <c r="M40" s="132">
        <f>SUM(M38:M39)</f>
        <v>10</v>
      </c>
      <c r="N40" s="100">
        <f>SUM(N38:N39)</f>
        <v>10</v>
      </c>
      <c r="O40" s="348"/>
      <c r="P40" s="375"/>
      <c r="Q40" s="375"/>
      <c r="R40" s="351"/>
    </row>
    <row r="41" spans="1:18" s="18" customFormat="1" ht="16.5" customHeight="1" x14ac:dyDescent="0.15">
      <c r="A41" s="62"/>
      <c r="B41" s="228" t="s">
        <v>37</v>
      </c>
      <c r="C41" s="321"/>
      <c r="D41" s="321"/>
      <c r="E41" s="321"/>
      <c r="F41" s="321"/>
      <c r="G41" s="321"/>
      <c r="H41" s="321"/>
      <c r="I41" s="321"/>
      <c r="J41" s="321"/>
      <c r="K41" s="322"/>
      <c r="L41" s="115">
        <f>SUM(L37,L40)</f>
        <v>800</v>
      </c>
      <c r="M41" s="138">
        <f t="shared" ref="M41" si="0">SUM(M37,M40)</f>
        <v>43</v>
      </c>
      <c r="N41" s="106">
        <f t="shared" ref="N41" si="1">SUM(N37,N40)</f>
        <v>43</v>
      </c>
      <c r="O41" s="183"/>
      <c r="P41" s="178"/>
      <c r="Q41" s="178"/>
      <c r="R41" s="179"/>
    </row>
    <row r="42" spans="1:18" s="27" customFormat="1" ht="21" customHeight="1" x14ac:dyDescent="0.15">
      <c r="A42" s="62"/>
      <c r="B42" s="355" t="s">
        <v>58</v>
      </c>
      <c r="C42" s="252" t="s">
        <v>97</v>
      </c>
      <c r="D42" s="279" t="s">
        <v>254</v>
      </c>
      <c r="E42" s="280"/>
      <c r="F42" s="281"/>
      <c r="G42" s="240" t="s">
        <v>254</v>
      </c>
      <c r="H42" s="240" t="s">
        <v>254</v>
      </c>
      <c r="I42" s="288" t="s">
        <v>98</v>
      </c>
      <c r="J42" s="288" t="s">
        <v>99</v>
      </c>
      <c r="K42" s="19">
        <v>59.981999999999999</v>
      </c>
      <c r="L42" s="81">
        <v>264</v>
      </c>
      <c r="M42" s="139">
        <v>1</v>
      </c>
      <c r="N42" s="107">
        <v>0</v>
      </c>
      <c r="O42" s="231" t="s">
        <v>154</v>
      </c>
      <c r="P42" s="222" t="s">
        <v>156</v>
      </c>
      <c r="Q42" s="222" t="s">
        <v>100</v>
      </c>
      <c r="R42" s="234" t="s">
        <v>101</v>
      </c>
    </row>
    <row r="43" spans="1:18" s="28" customFormat="1" ht="21" customHeight="1" x14ac:dyDescent="0.15">
      <c r="A43" s="62"/>
      <c r="B43" s="356"/>
      <c r="C43" s="253"/>
      <c r="D43" s="282"/>
      <c r="E43" s="283"/>
      <c r="F43" s="284"/>
      <c r="G43" s="241"/>
      <c r="H43" s="241"/>
      <c r="I43" s="289"/>
      <c r="J43" s="289"/>
      <c r="K43" s="19">
        <v>72.992000000000004</v>
      </c>
      <c r="L43" s="81">
        <v>180</v>
      </c>
      <c r="M43" s="139">
        <v>1</v>
      </c>
      <c r="N43" s="107">
        <v>0</v>
      </c>
      <c r="O43" s="232"/>
      <c r="P43" s="223"/>
      <c r="Q43" s="223"/>
      <c r="R43" s="235"/>
    </row>
    <row r="44" spans="1:18" s="28" customFormat="1" ht="21" customHeight="1" x14ac:dyDescent="0.15">
      <c r="A44" s="62"/>
      <c r="B44" s="356"/>
      <c r="C44" s="253"/>
      <c r="D44" s="282"/>
      <c r="E44" s="283"/>
      <c r="F44" s="284"/>
      <c r="G44" s="241"/>
      <c r="H44" s="241"/>
      <c r="I44" s="289"/>
      <c r="J44" s="289"/>
      <c r="K44" s="19">
        <v>84.986000000000004</v>
      </c>
      <c r="L44" s="81">
        <v>174</v>
      </c>
      <c r="M44" s="139">
        <v>5</v>
      </c>
      <c r="N44" s="107">
        <v>0</v>
      </c>
      <c r="O44" s="232"/>
      <c r="P44" s="223"/>
      <c r="Q44" s="223"/>
      <c r="R44" s="235"/>
    </row>
    <row r="45" spans="1:18" s="28" customFormat="1" ht="21" customHeight="1" x14ac:dyDescent="0.15">
      <c r="A45" s="62"/>
      <c r="B45" s="356"/>
      <c r="C45" s="253"/>
      <c r="D45" s="282"/>
      <c r="E45" s="283"/>
      <c r="F45" s="284"/>
      <c r="G45" s="241"/>
      <c r="H45" s="241"/>
      <c r="I45" s="289"/>
      <c r="J45" s="289"/>
      <c r="K45" s="19">
        <v>84.992999999999995</v>
      </c>
      <c r="L45" s="81">
        <v>90</v>
      </c>
      <c r="M45" s="139">
        <v>3</v>
      </c>
      <c r="N45" s="107">
        <v>0</v>
      </c>
      <c r="O45" s="232"/>
      <c r="P45" s="223"/>
      <c r="Q45" s="223"/>
      <c r="R45" s="235"/>
    </row>
    <row r="46" spans="1:18" s="28" customFormat="1" ht="21" customHeight="1" x14ac:dyDescent="0.15">
      <c r="A46" s="62"/>
      <c r="B46" s="356"/>
      <c r="C46" s="253"/>
      <c r="D46" s="282"/>
      <c r="E46" s="283"/>
      <c r="F46" s="284"/>
      <c r="G46" s="242"/>
      <c r="H46" s="242"/>
      <c r="I46" s="290"/>
      <c r="J46" s="290"/>
      <c r="K46" s="19">
        <v>84.936999999999998</v>
      </c>
      <c r="L46" s="81">
        <v>127</v>
      </c>
      <c r="M46" s="134">
        <v>0</v>
      </c>
      <c r="N46" s="102">
        <v>0</v>
      </c>
      <c r="O46" s="232"/>
      <c r="P46" s="223"/>
      <c r="Q46" s="223"/>
      <c r="R46" s="235"/>
    </row>
    <row r="47" spans="1:18" s="27" customFormat="1" ht="21" customHeight="1" x14ac:dyDescent="0.15">
      <c r="A47" s="62"/>
      <c r="B47" s="356"/>
      <c r="C47" s="254"/>
      <c r="D47" s="285"/>
      <c r="E47" s="286"/>
      <c r="F47" s="287"/>
      <c r="G47" s="58" t="s">
        <v>102</v>
      </c>
      <c r="H47" s="29"/>
      <c r="I47" s="29"/>
      <c r="J47" s="29"/>
      <c r="K47" s="29"/>
      <c r="L47" s="79">
        <f>SUM(L42:L46)</f>
        <v>835</v>
      </c>
      <c r="M47" s="132">
        <f>SUM(M42:M46)</f>
        <v>10</v>
      </c>
      <c r="N47" s="100">
        <f>SUM(N42:N46)</f>
        <v>0</v>
      </c>
      <c r="O47" s="233"/>
      <c r="P47" s="224"/>
      <c r="Q47" s="224"/>
      <c r="R47" s="236"/>
    </row>
    <row r="48" spans="1:18" s="27" customFormat="1" ht="21" customHeight="1" x14ac:dyDescent="0.15">
      <c r="A48" s="62"/>
      <c r="B48" s="356"/>
      <c r="C48" s="240" t="s">
        <v>103</v>
      </c>
      <c r="D48" s="264" t="s">
        <v>254</v>
      </c>
      <c r="E48" s="265"/>
      <c r="F48" s="266"/>
      <c r="G48" s="240" t="s">
        <v>254</v>
      </c>
      <c r="H48" s="240" t="s">
        <v>254</v>
      </c>
      <c r="I48" s="288" t="s">
        <v>104</v>
      </c>
      <c r="J48" s="288" t="s">
        <v>105</v>
      </c>
      <c r="K48" s="19">
        <v>59.913899999999998</v>
      </c>
      <c r="L48" s="81">
        <v>262</v>
      </c>
      <c r="M48" s="134">
        <v>0</v>
      </c>
      <c r="N48" s="102">
        <v>0</v>
      </c>
      <c r="O48" s="385" t="s">
        <v>155</v>
      </c>
      <c r="P48" s="352" t="s">
        <v>157</v>
      </c>
      <c r="Q48" s="352" t="s">
        <v>221</v>
      </c>
      <c r="R48" s="234" t="s">
        <v>54</v>
      </c>
    </row>
    <row r="49" spans="1:19" s="28" customFormat="1" ht="21" customHeight="1" x14ac:dyDescent="0.15">
      <c r="A49" s="62"/>
      <c r="B49" s="356"/>
      <c r="C49" s="241"/>
      <c r="D49" s="267"/>
      <c r="E49" s="268"/>
      <c r="F49" s="269"/>
      <c r="G49" s="241"/>
      <c r="H49" s="241"/>
      <c r="I49" s="289"/>
      <c r="J49" s="289"/>
      <c r="K49" s="19">
        <v>74.979399999999998</v>
      </c>
      <c r="L49" s="81">
        <v>198</v>
      </c>
      <c r="M49" s="134">
        <v>0</v>
      </c>
      <c r="N49" s="102">
        <v>0</v>
      </c>
      <c r="O49" s="386"/>
      <c r="P49" s="353"/>
      <c r="Q49" s="353"/>
      <c r="R49" s="235"/>
    </row>
    <row r="50" spans="1:19" s="28" customFormat="1" ht="21" customHeight="1" x14ac:dyDescent="0.15">
      <c r="A50" s="62"/>
      <c r="B50" s="356"/>
      <c r="C50" s="241"/>
      <c r="D50" s="267"/>
      <c r="E50" s="268"/>
      <c r="F50" s="269"/>
      <c r="G50" s="241"/>
      <c r="H50" s="241"/>
      <c r="I50" s="289"/>
      <c r="J50" s="289"/>
      <c r="K50" s="19">
        <v>84.968800000000002</v>
      </c>
      <c r="L50" s="81">
        <v>154</v>
      </c>
      <c r="M50" s="134">
        <v>4</v>
      </c>
      <c r="N50" s="102">
        <v>0</v>
      </c>
      <c r="O50" s="386"/>
      <c r="P50" s="353"/>
      <c r="Q50" s="353"/>
      <c r="R50" s="235"/>
      <c r="S50" s="27"/>
    </row>
    <row r="51" spans="1:19" s="28" customFormat="1" ht="21" customHeight="1" x14ac:dyDescent="0.15">
      <c r="A51" s="62"/>
      <c r="B51" s="356"/>
      <c r="C51" s="241"/>
      <c r="D51" s="267"/>
      <c r="E51" s="268"/>
      <c r="F51" s="269"/>
      <c r="G51" s="241"/>
      <c r="H51" s="241"/>
      <c r="I51" s="289"/>
      <c r="J51" s="289"/>
      <c r="K51" s="19">
        <v>84.973600000000005</v>
      </c>
      <c r="L51" s="81">
        <v>210</v>
      </c>
      <c r="M51" s="134">
        <v>4</v>
      </c>
      <c r="N51" s="102">
        <v>0</v>
      </c>
      <c r="O51" s="386"/>
      <c r="P51" s="353"/>
      <c r="Q51" s="353"/>
      <c r="R51" s="235"/>
    </row>
    <row r="52" spans="1:19" s="28" customFormat="1" ht="21" customHeight="1" x14ac:dyDescent="0.15">
      <c r="A52" s="62"/>
      <c r="B52" s="356"/>
      <c r="C52" s="241"/>
      <c r="D52" s="267"/>
      <c r="E52" s="268"/>
      <c r="F52" s="269"/>
      <c r="G52" s="242"/>
      <c r="H52" s="242"/>
      <c r="I52" s="290"/>
      <c r="J52" s="290"/>
      <c r="K52" s="19">
        <v>84.956100000000006</v>
      </c>
      <c r="L52" s="81">
        <v>72</v>
      </c>
      <c r="M52" s="134">
        <v>0</v>
      </c>
      <c r="N52" s="102">
        <v>0</v>
      </c>
      <c r="O52" s="386"/>
      <c r="P52" s="353"/>
      <c r="Q52" s="353"/>
      <c r="R52" s="235"/>
    </row>
    <row r="53" spans="1:19" s="27" customFormat="1" ht="21" customHeight="1" x14ac:dyDescent="0.15">
      <c r="A53" s="62"/>
      <c r="B53" s="357"/>
      <c r="C53" s="242"/>
      <c r="D53" s="270"/>
      <c r="E53" s="271"/>
      <c r="F53" s="272"/>
      <c r="G53" s="58" t="s">
        <v>106</v>
      </c>
      <c r="H53" s="29"/>
      <c r="I53" s="29"/>
      <c r="J53" s="29"/>
      <c r="K53" s="29"/>
      <c r="L53" s="79">
        <f>SUM(L48:L52)</f>
        <v>896</v>
      </c>
      <c r="M53" s="132">
        <f>SUM(M48:M52)</f>
        <v>8</v>
      </c>
      <c r="N53" s="100">
        <f>SUM(N48:N52)</f>
        <v>0</v>
      </c>
      <c r="O53" s="387"/>
      <c r="P53" s="354"/>
      <c r="Q53" s="354"/>
      <c r="R53" s="236"/>
    </row>
    <row r="54" spans="1:19" s="27" customFormat="1" ht="21" customHeight="1" x14ac:dyDescent="0.15">
      <c r="A54" s="62"/>
      <c r="B54" s="228" t="s">
        <v>37</v>
      </c>
      <c r="C54" s="229"/>
      <c r="D54" s="229"/>
      <c r="E54" s="229"/>
      <c r="F54" s="229"/>
      <c r="G54" s="229"/>
      <c r="H54" s="229"/>
      <c r="I54" s="229"/>
      <c r="J54" s="229"/>
      <c r="K54" s="230"/>
      <c r="L54" s="86">
        <f>SUM(L47,L53)</f>
        <v>1731</v>
      </c>
      <c r="M54" s="140">
        <f>SUM(M53,M47)</f>
        <v>18</v>
      </c>
      <c r="N54" s="108">
        <f>SUM(N53,N47)</f>
        <v>0</v>
      </c>
      <c r="O54" s="89"/>
      <c r="P54" s="31"/>
      <c r="Q54" s="31"/>
      <c r="R54" s="32"/>
    </row>
    <row r="55" spans="1:19" s="18" customFormat="1" ht="21" customHeight="1" x14ac:dyDescent="0.15">
      <c r="A55" s="62"/>
      <c r="B55" s="288" t="s">
        <v>96</v>
      </c>
      <c r="C55" s="240" t="s">
        <v>55</v>
      </c>
      <c r="D55" s="264" t="s">
        <v>254</v>
      </c>
      <c r="E55" s="265"/>
      <c r="F55" s="266"/>
      <c r="G55" s="240" t="s">
        <v>254</v>
      </c>
      <c r="H55" s="240" t="s">
        <v>254</v>
      </c>
      <c r="I55" s="288" t="s">
        <v>52</v>
      </c>
      <c r="J55" s="288" t="s">
        <v>53</v>
      </c>
      <c r="K55" s="53" t="s">
        <v>56</v>
      </c>
      <c r="L55" s="127">
        <v>457</v>
      </c>
      <c r="M55" s="141">
        <v>40</v>
      </c>
      <c r="N55" s="109">
        <v>37</v>
      </c>
      <c r="O55" s="255" t="s">
        <v>94</v>
      </c>
      <c r="P55" s="222" t="s">
        <v>158</v>
      </c>
      <c r="Q55" s="222" t="s">
        <v>95</v>
      </c>
      <c r="R55" s="225" t="s">
        <v>54</v>
      </c>
    </row>
    <row r="56" spans="1:19" s="18" customFormat="1" ht="21" customHeight="1" x14ac:dyDescent="0.15">
      <c r="A56" s="62"/>
      <c r="B56" s="289"/>
      <c r="C56" s="241"/>
      <c r="D56" s="267"/>
      <c r="E56" s="268"/>
      <c r="F56" s="269"/>
      <c r="G56" s="241"/>
      <c r="H56" s="241"/>
      <c r="I56" s="289"/>
      <c r="J56" s="289"/>
      <c r="K56" s="53" t="s">
        <v>57</v>
      </c>
      <c r="L56" s="127">
        <v>266</v>
      </c>
      <c r="M56" s="141">
        <v>17</v>
      </c>
      <c r="N56" s="109">
        <v>17</v>
      </c>
      <c r="O56" s="256"/>
      <c r="P56" s="223"/>
      <c r="Q56" s="223"/>
      <c r="R56" s="226"/>
    </row>
    <row r="57" spans="1:19" s="18" customFormat="1" ht="21" customHeight="1" x14ac:dyDescent="0.15">
      <c r="A57" s="62"/>
      <c r="B57" s="289"/>
      <c r="C57" s="241"/>
      <c r="D57" s="267"/>
      <c r="E57" s="268"/>
      <c r="F57" s="269"/>
      <c r="G57" s="242"/>
      <c r="H57" s="242"/>
      <c r="I57" s="290"/>
      <c r="J57" s="290"/>
      <c r="K57" s="53">
        <v>118.43</v>
      </c>
      <c r="L57" s="127">
        <v>80</v>
      </c>
      <c r="M57" s="141">
        <v>3</v>
      </c>
      <c r="N57" s="109">
        <v>3</v>
      </c>
      <c r="O57" s="256"/>
      <c r="P57" s="223"/>
      <c r="Q57" s="223"/>
      <c r="R57" s="226"/>
    </row>
    <row r="58" spans="1:19" s="18" customFormat="1" ht="21" customHeight="1" x14ac:dyDescent="0.15">
      <c r="A58" s="62"/>
      <c r="B58" s="289"/>
      <c r="C58" s="242"/>
      <c r="D58" s="270"/>
      <c r="E58" s="271"/>
      <c r="F58" s="272"/>
      <c r="G58" s="58" t="s">
        <v>25</v>
      </c>
      <c r="H58" s="20"/>
      <c r="I58" s="21"/>
      <c r="J58" s="21"/>
      <c r="K58" s="21"/>
      <c r="L58" s="79">
        <f>SUM(L55:L57)</f>
        <v>803</v>
      </c>
      <c r="M58" s="142">
        <f>SUM(M55:M57)</f>
        <v>60</v>
      </c>
      <c r="N58" s="124">
        <f>SUM(N55:N57)</f>
        <v>57</v>
      </c>
      <c r="O58" s="257"/>
      <c r="P58" s="224"/>
      <c r="Q58" s="224"/>
      <c r="R58" s="227"/>
    </row>
    <row r="59" spans="1:19" s="18" customFormat="1" ht="21" customHeight="1" x14ac:dyDescent="0.15">
      <c r="A59" s="62"/>
      <c r="B59" s="228" t="s">
        <v>37</v>
      </c>
      <c r="C59" s="229"/>
      <c r="D59" s="229"/>
      <c r="E59" s="229"/>
      <c r="F59" s="229"/>
      <c r="G59" s="229"/>
      <c r="H59" s="229"/>
      <c r="I59" s="229"/>
      <c r="J59" s="229"/>
      <c r="K59" s="230"/>
      <c r="L59" s="87">
        <f>SUM(L58)</f>
        <v>803</v>
      </c>
      <c r="M59" s="143">
        <f>SUM(M58)</f>
        <v>60</v>
      </c>
      <c r="N59" s="110">
        <f>SUM(N58)</f>
        <v>57</v>
      </c>
      <c r="O59" s="180"/>
      <c r="P59" s="181"/>
      <c r="Q59" s="181"/>
      <c r="R59" s="182"/>
    </row>
    <row r="60" spans="1:19" s="18" customFormat="1" ht="21" customHeight="1" x14ac:dyDescent="0.15">
      <c r="A60" s="62"/>
      <c r="B60" s="289" t="s">
        <v>242</v>
      </c>
      <c r="C60" s="291" t="s">
        <v>243</v>
      </c>
      <c r="D60" s="294" t="s">
        <v>254</v>
      </c>
      <c r="E60" s="295"/>
      <c r="F60" s="296"/>
      <c r="G60" s="291" t="s">
        <v>254</v>
      </c>
      <c r="H60" s="291" t="s">
        <v>254</v>
      </c>
      <c r="I60" s="303" t="s">
        <v>244</v>
      </c>
      <c r="J60" s="303" t="s">
        <v>245</v>
      </c>
      <c r="K60" s="24">
        <v>59.981900000000003</v>
      </c>
      <c r="L60" s="83">
        <v>40</v>
      </c>
      <c r="M60" s="195">
        <v>0</v>
      </c>
      <c r="N60" s="192">
        <v>3</v>
      </c>
      <c r="O60" s="361" t="s">
        <v>246</v>
      </c>
      <c r="P60" s="376" t="s">
        <v>247</v>
      </c>
      <c r="Q60" s="376" t="s">
        <v>248</v>
      </c>
      <c r="R60" s="349" t="s">
        <v>249</v>
      </c>
    </row>
    <row r="61" spans="1:19" s="18" customFormat="1" ht="21" customHeight="1" x14ac:dyDescent="0.15">
      <c r="A61" s="62"/>
      <c r="B61" s="289"/>
      <c r="C61" s="292"/>
      <c r="D61" s="297"/>
      <c r="E61" s="298"/>
      <c r="F61" s="299"/>
      <c r="G61" s="292"/>
      <c r="H61" s="292"/>
      <c r="I61" s="320"/>
      <c r="J61" s="320"/>
      <c r="K61" s="24">
        <v>84.973100000000002</v>
      </c>
      <c r="L61" s="83">
        <v>258</v>
      </c>
      <c r="M61" s="195">
        <v>0</v>
      </c>
      <c r="N61" s="192">
        <v>60</v>
      </c>
      <c r="O61" s="362"/>
      <c r="P61" s="377"/>
      <c r="Q61" s="377"/>
      <c r="R61" s="350"/>
    </row>
    <row r="62" spans="1:19" s="18" customFormat="1" ht="21" customHeight="1" x14ac:dyDescent="0.15">
      <c r="A62" s="62"/>
      <c r="B62" s="289"/>
      <c r="C62" s="292"/>
      <c r="D62" s="297"/>
      <c r="E62" s="298"/>
      <c r="F62" s="299"/>
      <c r="G62" s="292"/>
      <c r="H62" s="292"/>
      <c r="I62" s="320"/>
      <c r="J62" s="320"/>
      <c r="K62" s="24">
        <v>95.839699999999993</v>
      </c>
      <c r="L62" s="83">
        <v>24</v>
      </c>
      <c r="M62" s="196">
        <v>0</v>
      </c>
      <c r="N62" s="193">
        <v>0</v>
      </c>
      <c r="O62" s="362"/>
      <c r="P62" s="377"/>
      <c r="Q62" s="377"/>
      <c r="R62" s="350"/>
    </row>
    <row r="63" spans="1:19" s="18" customFormat="1" ht="21" customHeight="1" x14ac:dyDescent="0.15">
      <c r="A63" s="62"/>
      <c r="B63" s="289"/>
      <c r="C63" s="293"/>
      <c r="D63" s="300"/>
      <c r="E63" s="301"/>
      <c r="F63" s="302"/>
      <c r="G63" s="25" t="s">
        <v>60</v>
      </c>
      <c r="H63" s="26"/>
      <c r="I63" s="26"/>
      <c r="J63" s="26"/>
      <c r="K63" s="26"/>
      <c r="L63" s="84">
        <f>SUM(L60:L62)</f>
        <v>322</v>
      </c>
      <c r="M63" s="197">
        <f>SUM(M60:M62)</f>
        <v>0</v>
      </c>
      <c r="N63" s="194">
        <f>SUM(N60:N62)</f>
        <v>63</v>
      </c>
      <c r="O63" s="363"/>
      <c r="P63" s="378"/>
      <c r="Q63" s="378"/>
      <c r="R63" s="351"/>
    </row>
    <row r="64" spans="1:19" s="18" customFormat="1" ht="21" customHeight="1" x14ac:dyDescent="0.15">
      <c r="A64" s="62"/>
      <c r="B64" s="289"/>
      <c r="C64" s="291" t="s">
        <v>243</v>
      </c>
      <c r="D64" s="323" t="s">
        <v>254</v>
      </c>
      <c r="E64" s="324"/>
      <c r="F64" s="325"/>
      <c r="G64" s="191" t="s">
        <v>255</v>
      </c>
      <c r="H64" s="205" t="s">
        <v>255</v>
      </c>
      <c r="I64" s="190" t="s">
        <v>244</v>
      </c>
      <c r="J64" s="190" t="s">
        <v>245</v>
      </c>
      <c r="K64" s="24">
        <v>84.973100000000002</v>
      </c>
      <c r="L64" s="83">
        <v>262</v>
      </c>
      <c r="M64" s="195">
        <v>0</v>
      </c>
      <c r="N64" s="192">
        <v>59</v>
      </c>
      <c r="O64" s="361" t="s">
        <v>246</v>
      </c>
      <c r="P64" s="376" t="s">
        <v>247</v>
      </c>
      <c r="Q64" s="376" t="s">
        <v>248</v>
      </c>
      <c r="R64" s="349" t="s">
        <v>249</v>
      </c>
    </row>
    <row r="65" spans="1:19" s="18" customFormat="1" ht="21" customHeight="1" x14ac:dyDescent="0.15">
      <c r="A65" s="62"/>
      <c r="B65" s="289"/>
      <c r="C65" s="293"/>
      <c r="D65" s="326"/>
      <c r="E65" s="327"/>
      <c r="F65" s="328"/>
      <c r="G65" s="25" t="s">
        <v>250</v>
      </c>
      <c r="H65" s="26"/>
      <c r="I65" s="26"/>
      <c r="J65" s="26"/>
      <c r="K65" s="26"/>
      <c r="L65" s="84">
        <f>SUM(L64:L64)</f>
        <v>262</v>
      </c>
      <c r="M65" s="132">
        <f>SUM(M64:M64)</f>
        <v>0</v>
      </c>
      <c r="N65" s="100">
        <f>SUM(N64:N64)</f>
        <v>59</v>
      </c>
      <c r="O65" s="348"/>
      <c r="P65" s="375"/>
      <c r="Q65" s="375"/>
      <c r="R65" s="351"/>
    </row>
    <row r="66" spans="1:19" s="18" customFormat="1" ht="21" customHeight="1" x14ac:dyDescent="0.15">
      <c r="A66" s="62"/>
      <c r="B66" s="228" t="s">
        <v>251</v>
      </c>
      <c r="C66" s="321"/>
      <c r="D66" s="321"/>
      <c r="E66" s="321"/>
      <c r="F66" s="321"/>
      <c r="G66" s="321"/>
      <c r="H66" s="321"/>
      <c r="I66" s="321"/>
      <c r="J66" s="321"/>
      <c r="K66" s="322"/>
      <c r="L66" s="115">
        <f>SUM(L63,L65)</f>
        <v>584</v>
      </c>
      <c r="M66" s="138">
        <f>SUM(M63,M65)</f>
        <v>0</v>
      </c>
      <c r="N66" s="106">
        <f>SUM(N63,N65)</f>
        <v>122</v>
      </c>
      <c r="O66" s="183"/>
      <c r="P66" s="178"/>
      <c r="Q66" s="178"/>
      <c r="R66" s="179"/>
    </row>
    <row r="67" spans="1:19" s="18" customFormat="1" ht="16.5" customHeight="1" x14ac:dyDescent="0.15">
      <c r="A67" s="62"/>
      <c r="B67" s="288" t="s">
        <v>40</v>
      </c>
      <c r="C67" s="240" t="s">
        <v>41</v>
      </c>
      <c r="D67" s="264" t="s">
        <v>254</v>
      </c>
      <c r="E67" s="265"/>
      <c r="F67" s="266"/>
      <c r="G67" s="240" t="s">
        <v>254</v>
      </c>
      <c r="H67" s="240" t="s">
        <v>254</v>
      </c>
      <c r="I67" s="288" t="s">
        <v>42</v>
      </c>
      <c r="J67" s="288" t="s">
        <v>43</v>
      </c>
      <c r="K67" s="121">
        <v>84.5</v>
      </c>
      <c r="L67" s="81">
        <v>15</v>
      </c>
      <c r="M67" s="134">
        <v>0</v>
      </c>
      <c r="N67" s="102">
        <v>0</v>
      </c>
      <c r="O67" s="255" t="s">
        <v>115</v>
      </c>
      <c r="P67" s="222" t="s">
        <v>116</v>
      </c>
      <c r="Q67" s="222" t="s">
        <v>117</v>
      </c>
      <c r="R67" s="234" t="s">
        <v>68</v>
      </c>
      <c r="S67" s="30"/>
    </row>
    <row r="68" spans="1:19" s="18" customFormat="1" ht="17.100000000000001" customHeight="1" x14ac:dyDescent="0.15">
      <c r="A68" s="62"/>
      <c r="B68" s="289"/>
      <c r="C68" s="241"/>
      <c r="D68" s="267"/>
      <c r="E68" s="268"/>
      <c r="F68" s="269"/>
      <c r="G68" s="241"/>
      <c r="H68" s="241"/>
      <c r="I68" s="289"/>
      <c r="J68" s="289"/>
      <c r="K68" s="121">
        <v>59.3</v>
      </c>
      <c r="L68" s="81">
        <v>60</v>
      </c>
      <c r="M68" s="134">
        <v>0</v>
      </c>
      <c r="N68" s="102">
        <v>2</v>
      </c>
      <c r="O68" s="256"/>
      <c r="P68" s="223"/>
      <c r="Q68" s="223"/>
      <c r="R68" s="235"/>
      <c r="S68" s="30"/>
    </row>
    <row r="69" spans="1:19" s="18" customFormat="1" ht="17.100000000000001" customHeight="1" x14ac:dyDescent="0.15">
      <c r="A69" s="62"/>
      <c r="B69" s="289"/>
      <c r="C69" s="241"/>
      <c r="D69" s="267"/>
      <c r="E69" s="268"/>
      <c r="F69" s="269"/>
      <c r="G69" s="242"/>
      <c r="H69" s="242"/>
      <c r="I69" s="290"/>
      <c r="J69" s="290"/>
      <c r="K69" s="121">
        <v>49.4</v>
      </c>
      <c r="L69" s="81">
        <v>30</v>
      </c>
      <c r="M69" s="134">
        <v>20</v>
      </c>
      <c r="N69" s="102">
        <v>28</v>
      </c>
      <c r="O69" s="256"/>
      <c r="P69" s="223"/>
      <c r="Q69" s="223"/>
      <c r="R69" s="235"/>
      <c r="S69" s="30"/>
    </row>
    <row r="70" spans="1:19" s="18" customFormat="1" ht="17.100000000000001" customHeight="1" x14ac:dyDescent="0.15">
      <c r="A70" s="62"/>
      <c r="B70" s="290"/>
      <c r="C70" s="242"/>
      <c r="D70" s="270"/>
      <c r="E70" s="271"/>
      <c r="F70" s="272"/>
      <c r="G70" s="58" t="s">
        <v>44</v>
      </c>
      <c r="H70" s="29"/>
      <c r="I70" s="29"/>
      <c r="J70" s="29"/>
      <c r="K70" s="29"/>
      <c r="L70" s="79">
        <f>SUM(L67:L69)</f>
        <v>105</v>
      </c>
      <c r="M70" s="132">
        <f>SUM(M67:M69)</f>
        <v>20</v>
      </c>
      <c r="N70" s="100">
        <f>SUM(N67:N69)</f>
        <v>30</v>
      </c>
      <c r="O70" s="257"/>
      <c r="P70" s="224"/>
      <c r="Q70" s="224"/>
      <c r="R70" s="236"/>
      <c r="S70" s="30"/>
    </row>
    <row r="71" spans="1:19" s="18" customFormat="1" ht="17.100000000000001" customHeight="1" x14ac:dyDescent="0.15">
      <c r="A71" s="62"/>
      <c r="B71" s="228" t="s">
        <v>37</v>
      </c>
      <c r="C71" s="229"/>
      <c r="D71" s="229"/>
      <c r="E71" s="229"/>
      <c r="F71" s="229"/>
      <c r="G71" s="229"/>
      <c r="H71" s="229"/>
      <c r="I71" s="229"/>
      <c r="J71" s="229"/>
      <c r="K71" s="230"/>
      <c r="L71" s="82">
        <f>L70</f>
        <v>105</v>
      </c>
      <c r="M71" s="135">
        <f>M70</f>
        <v>20</v>
      </c>
      <c r="N71" s="103">
        <f>N70</f>
        <v>30</v>
      </c>
      <c r="O71" s="177"/>
      <c r="P71" s="178"/>
      <c r="Q71" s="178"/>
      <c r="R71" s="179"/>
    </row>
    <row r="72" spans="1:19" s="18" customFormat="1" ht="17.100000000000001" customHeight="1" x14ac:dyDescent="0.15">
      <c r="A72" s="76"/>
      <c r="B72" s="306" t="s">
        <v>161</v>
      </c>
      <c r="C72" s="306" t="s">
        <v>162</v>
      </c>
      <c r="D72" s="305" t="s">
        <v>254</v>
      </c>
      <c r="E72" s="306"/>
      <c r="F72" s="306"/>
      <c r="G72" s="306" t="s">
        <v>254</v>
      </c>
      <c r="H72" s="306" t="s">
        <v>254</v>
      </c>
      <c r="I72" s="306" t="s">
        <v>66</v>
      </c>
      <c r="J72" s="306" t="s">
        <v>67</v>
      </c>
      <c r="K72" s="119">
        <v>59.993699999999997</v>
      </c>
      <c r="L72" s="128">
        <v>115</v>
      </c>
      <c r="M72" s="144">
        <v>0</v>
      </c>
      <c r="N72" s="120">
        <v>0</v>
      </c>
      <c r="O72" s="383" t="s">
        <v>163</v>
      </c>
      <c r="P72" s="306" t="s">
        <v>164</v>
      </c>
      <c r="Q72" s="306" t="s">
        <v>165</v>
      </c>
      <c r="R72" s="382" t="s">
        <v>166</v>
      </c>
    </row>
    <row r="73" spans="1:19" s="18" customFormat="1" ht="17.100000000000001" customHeight="1" x14ac:dyDescent="0.15">
      <c r="A73" s="76"/>
      <c r="B73" s="306"/>
      <c r="C73" s="306"/>
      <c r="D73" s="306"/>
      <c r="E73" s="306"/>
      <c r="F73" s="306"/>
      <c r="G73" s="306"/>
      <c r="H73" s="306"/>
      <c r="I73" s="306"/>
      <c r="J73" s="306"/>
      <c r="K73" s="119">
        <v>81.854600000000005</v>
      </c>
      <c r="L73" s="128">
        <v>150</v>
      </c>
      <c r="M73" s="144">
        <v>23</v>
      </c>
      <c r="N73" s="120">
        <v>23</v>
      </c>
      <c r="O73" s="384"/>
      <c r="P73" s="306"/>
      <c r="Q73" s="306"/>
      <c r="R73" s="382"/>
    </row>
    <row r="74" spans="1:19" s="18" customFormat="1" ht="17.100000000000001" customHeight="1" x14ac:dyDescent="0.15">
      <c r="A74" s="76"/>
      <c r="B74" s="306"/>
      <c r="C74" s="306"/>
      <c r="D74" s="306"/>
      <c r="E74" s="306"/>
      <c r="F74" s="306"/>
      <c r="G74" s="306"/>
      <c r="H74" s="306"/>
      <c r="I74" s="306"/>
      <c r="J74" s="306"/>
      <c r="K74" s="119">
        <v>84.998500000000007</v>
      </c>
      <c r="L74" s="128">
        <v>287</v>
      </c>
      <c r="M74" s="144">
        <v>9</v>
      </c>
      <c r="N74" s="120">
        <v>9</v>
      </c>
      <c r="O74" s="384"/>
      <c r="P74" s="306"/>
      <c r="Q74" s="306"/>
      <c r="R74" s="382"/>
    </row>
    <row r="75" spans="1:19" s="18" customFormat="1" ht="17.100000000000001" customHeight="1" x14ac:dyDescent="0.15">
      <c r="A75" s="76"/>
      <c r="B75" s="306"/>
      <c r="C75" s="306"/>
      <c r="D75" s="306"/>
      <c r="E75" s="306"/>
      <c r="F75" s="306"/>
      <c r="G75" s="306"/>
      <c r="H75" s="306"/>
      <c r="I75" s="306"/>
      <c r="J75" s="306"/>
      <c r="K75" s="119">
        <v>115.4174</v>
      </c>
      <c r="L75" s="128">
        <v>60</v>
      </c>
      <c r="M75" s="144">
        <v>0</v>
      </c>
      <c r="N75" s="120">
        <v>0</v>
      </c>
      <c r="O75" s="384"/>
      <c r="P75" s="306"/>
      <c r="Q75" s="306"/>
      <c r="R75" s="382"/>
    </row>
    <row r="76" spans="1:19" s="18" customFormat="1" ht="17.100000000000001" customHeight="1" x14ac:dyDescent="0.15">
      <c r="A76" s="76"/>
      <c r="B76" s="306"/>
      <c r="C76" s="306"/>
      <c r="D76" s="306"/>
      <c r="E76" s="306"/>
      <c r="F76" s="306"/>
      <c r="G76" s="168" t="s">
        <v>60</v>
      </c>
      <c r="H76" s="168"/>
      <c r="I76" s="168"/>
      <c r="J76" s="168"/>
      <c r="K76" s="168"/>
      <c r="L76" s="169">
        <v>612</v>
      </c>
      <c r="M76" s="170">
        <f>SUM(M72:M75)</f>
        <v>32</v>
      </c>
      <c r="N76" s="175">
        <f>SUM(N72:N75)</f>
        <v>32</v>
      </c>
      <c r="O76" s="384"/>
      <c r="P76" s="306"/>
      <c r="Q76" s="306"/>
      <c r="R76" s="382"/>
    </row>
    <row r="77" spans="1:19" s="18" customFormat="1" ht="17.100000000000001" customHeight="1" x14ac:dyDescent="0.15">
      <c r="A77" s="76"/>
      <c r="B77" s="307" t="s">
        <v>167</v>
      </c>
      <c r="C77" s="307"/>
      <c r="D77" s="307"/>
      <c r="E77" s="307"/>
      <c r="F77" s="307"/>
      <c r="G77" s="307"/>
      <c r="H77" s="307"/>
      <c r="I77" s="307"/>
      <c r="J77" s="307"/>
      <c r="K77" s="307"/>
      <c r="L77" s="82">
        <f>L76</f>
        <v>612</v>
      </c>
      <c r="M77" s="135">
        <f>SUM(M76)</f>
        <v>32</v>
      </c>
      <c r="N77" s="103">
        <f>SUM(N76)</f>
        <v>32</v>
      </c>
      <c r="O77" s="177"/>
      <c r="P77" s="178"/>
      <c r="Q77" s="178"/>
      <c r="R77" s="179"/>
    </row>
    <row r="78" spans="1:19" s="27" customFormat="1" ht="17.100000000000001" customHeight="1" x14ac:dyDescent="0.15">
      <c r="A78" s="62"/>
      <c r="B78" s="315" t="s">
        <v>84</v>
      </c>
      <c r="C78" s="252" t="s">
        <v>85</v>
      </c>
      <c r="D78" s="279" t="s">
        <v>254</v>
      </c>
      <c r="E78" s="280"/>
      <c r="F78" s="281"/>
      <c r="G78" s="240" t="s">
        <v>254</v>
      </c>
      <c r="H78" s="240" t="s">
        <v>254</v>
      </c>
      <c r="I78" s="288" t="s">
        <v>76</v>
      </c>
      <c r="J78" s="288" t="s">
        <v>77</v>
      </c>
      <c r="K78" s="121">
        <v>61.92</v>
      </c>
      <c r="L78" s="81">
        <v>188</v>
      </c>
      <c r="M78" s="145">
        <v>49</v>
      </c>
      <c r="N78" s="114">
        <v>49</v>
      </c>
      <c r="O78" s="231" t="s">
        <v>86</v>
      </c>
      <c r="P78" s="222" t="s">
        <v>222</v>
      </c>
      <c r="Q78" s="222" t="s">
        <v>153</v>
      </c>
      <c r="R78" s="234" t="s">
        <v>54</v>
      </c>
    </row>
    <row r="79" spans="1:19" s="28" customFormat="1" ht="17.100000000000001" customHeight="1" x14ac:dyDescent="0.15">
      <c r="A79" s="62"/>
      <c r="B79" s="316"/>
      <c r="C79" s="253"/>
      <c r="D79" s="282"/>
      <c r="E79" s="283"/>
      <c r="F79" s="284"/>
      <c r="G79" s="241"/>
      <c r="H79" s="241"/>
      <c r="I79" s="289"/>
      <c r="J79" s="289"/>
      <c r="K79" s="121">
        <v>82.95</v>
      </c>
      <c r="L79" s="81">
        <v>154</v>
      </c>
      <c r="M79" s="145">
        <v>0</v>
      </c>
      <c r="N79" s="114">
        <v>0</v>
      </c>
      <c r="O79" s="232"/>
      <c r="P79" s="223"/>
      <c r="Q79" s="223"/>
      <c r="R79" s="235"/>
    </row>
    <row r="80" spans="1:19" s="28" customFormat="1" ht="17.100000000000001" customHeight="1" x14ac:dyDescent="0.15">
      <c r="A80" s="62"/>
      <c r="B80" s="316"/>
      <c r="C80" s="253"/>
      <c r="D80" s="282"/>
      <c r="E80" s="283"/>
      <c r="F80" s="284"/>
      <c r="G80" s="242"/>
      <c r="H80" s="242"/>
      <c r="I80" s="290"/>
      <c r="J80" s="290"/>
      <c r="K80" s="121">
        <v>118.64</v>
      </c>
      <c r="L80" s="81">
        <v>32</v>
      </c>
      <c r="M80" s="145">
        <v>0</v>
      </c>
      <c r="N80" s="114">
        <v>0</v>
      </c>
      <c r="O80" s="232"/>
      <c r="P80" s="223"/>
      <c r="Q80" s="223"/>
      <c r="R80" s="235"/>
    </row>
    <row r="81" spans="1:19" s="27" customFormat="1" ht="17.100000000000001" customHeight="1" x14ac:dyDescent="0.15">
      <c r="A81" s="62"/>
      <c r="B81" s="317"/>
      <c r="C81" s="254"/>
      <c r="D81" s="285"/>
      <c r="E81" s="286"/>
      <c r="F81" s="287"/>
      <c r="G81" s="58" t="s">
        <v>83</v>
      </c>
      <c r="H81" s="29"/>
      <c r="I81" s="29"/>
      <c r="J81" s="29"/>
      <c r="K81" s="29"/>
      <c r="L81" s="79">
        <f>SUM(L78:L80)</f>
        <v>374</v>
      </c>
      <c r="M81" s="132">
        <f>SUM(M78:M80)</f>
        <v>49</v>
      </c>
      <c r="N81" s="100">
        <f>SUM(N78:N80)</f>
        <v>49</v>
      </c>
      <c r="O81" s="233"/>
      <c r="P81" s="224"/>
      <c r="Q81" s="224"/>
      <c r="R81" s="236"/>
    </row>
    <row r="82" spans="1:19" s="27" customFormat="1" ht="17.100000000000001" customHeight="1" x14ac:dyDescent="0.15">
      <c r="A82" s="62"/>
      <c r="B82" s="228" t="s">
        <v>37</v>
      </c>
      <c r="C82" s="229"/>
      <c r="D82" s="229"/>
      <c r="E82" s="229"/>
      <c r="F82" s="229"/>
      <c r="G82" s="229"/>
      <c r="H82" s="229"/>
      <c r="I82" s="229"/>
      <c r="J82" s="229"/>
      <c r="K82" s="230"/>
      <c r="L82" s="86">
        <f>L81</f>
        <v>374</v>
      </c>
      <c r="M82" s="140">
        <f>SUM(M81)</f>
        <v>49</v>
      </c>
      <c r="N82" s="108">
        <f>SUM(N81)</f>
        <v>49</v>
      </c>
      <c r="O82" s="89"/>
      <c r="P82" s="31"/>
      <c r="Q82" s="31"/>
      <c r="R82" s="32"/>
    </row>
    <row r="83" spans="1:19" s="18" customFormat="1" ht="40.5" customHeight="1" x14ac:dyDescent="0.15">
      <c r="A83" s="62"/>
      <c r="B83" s="288" t="s">
        <v>93</v>
      </c>
      <c r="C83" s="240" t="s">
        <v>87</v>
      </c>
      <c r="D83" s="309" t="s">
        <v>254</v>
      </c>
      <c r="E83" s="310"/>
      <c r="F83" s="311"/>
      <c r="G83" s="205" t="s">
        <v>255</v>
      </c>
      <c r="H83" s="205" t="s">
        <v>255</v>
      </c>
      <c r="I83" s="59" t="s">
        <v>76</v>
      </c>
      <c r="J83" s="59" t="s">
        <v>77</v>
      </c>
      <c r="K83" s="54">
        <v>84.97</v>
      </c>
      <c r="L83" s="81">
        <v>81</v>
      </c>
      <c r="M83" s="134">
        <v>34</v>
      </c>
      <c r="N83" s="102">
        <v>34</v>
      </c>
      <c r="O83" s="255" t="s">
        <v>88</v>
      </c>
      <c r="P83" s="222" t="s">
        <v>132</v>
      </c>
      <c r="Q83" s="222" t="s">
        <v>89</v>
      </c>
      <c r="R83" s="225" t="s">
        <v>80</v>
      </c>
    </row>
    <row r="84" spans="1:19" s="18" customFormat="1" ht="43.5" customHeight="1" x14ac:dyDescent="0.15">
      <c r="A84" s="62"/>
      <c r="B84" s="289"/>
      <c r="C84" s="241"/>
      <c r="D84" s="264" t="s">
        <v>254</v>
      </c>
      <c r="E84" s="265"/>
      <c r="F84" s="266"/>
      <c r="G84" s="205" t="s">
        <v>255</v>
      </c>
      <c r="H84" s="205" t="s">
        <v>255</v>
      </c>
      <c r="I84" s="59" t="s">
        <v>76</v>
      </c>
      <c r="J84" s="59" t="s">
        <v>77</v>
      </c>
      <c r="K84" s="54">
        <v>84.97</v>
      </c>
      <c r="L84" s="81">
        <v>94</v>
      </c>
      <c r="M84" s="134">
        <v>12</v>
      </c>
      <c r="N84" s="102">
        <v>12</v>
      </c>
      <c r="O84" s="256"/>
      <c r="P84" s="223"/>
      <c r="Q84" s="223"/>
      <c r="R84" s="226"/>
    </row>
    <row r="85" spans="1:19" s="18" customFormat="1" ht="19.5" customHeight="1" x14ac:dyDescent="0.15">
      <c r="A85" s="62"/>
      <c r="B85" s="289"/>
      <c r="C85" s="242"/>
      <c r="D85" s="270"/>
      <c r="E85" s="271"/>
      <c r="F85" s="272"/>
      <c r="G85" s="312" t="s">
        <v>83</v>
      </c>
      <c r="H85" s="313"/>
      <c r="I85" s="313"/>
      <c r="J85" s="313"/>
      <c r="K85" s="314"/>
      <c r="L85" s="79">
        <f>SUM(L83:L84)</f>
        <v>175</v>
      </c>
      <c r="M85" s="132">
        <f>SUM(M83:M84)</f>
        <v>46</v>
      </c>
      <c r="N85" s="100">
        <f>SUM(N83:N84)</f>
        <v>46</v>
      </c>
      <c r="O85" s="257"/>
      <c r="P85" s="224"/>
      <c r="Q85" s="224"/>
      <c r="R85" s="227"/>
    </row>
    <row r="86" spans="1:19" s="18" customFormat="1" ht="25.5" customHeight="1" x14ac:dyDescent="0.15">
      <c r="A86" s="62"/>
      <c r="B86" s="289"/>
      <c r="C86" s="240" t="s">
        <v>90</v>
      </c>
      <c r="D86" s="243" t="s">
        <v>254</v>
      </c>
      <c r="E86" s="244"/>
      <c r="F86" s="245"/>
      <c r="G86" s="240" t="s">
        <v>254</v>
      </c>
      <c r="H86" s="240" t="s">
        <v>254</v>
      </c>
      <c r="I86" s="240" t="s">
        <v>76</v>
      </c>
      <c r="J86" s="240" t="s">
        <v>77</v>
      </c>
      <c r="K86" s="122">
        <v>84.986800000000002</v>
      </c>
      <c r="L86" s="81">
        <v>84</v>
      </c>
      <c r="M86" s="134">
        <v>24</v>
      </c>
      <c r="N86" s="102">
        <v>20</v>
      </c>
      <c r="O86" s="255" t="s">
        <v>91</v>
      </c>
      <c r="P86" s="222" t="s">
        <v>133</v>
      </c>
      <c r="Q86" s="222" t="s">
        <v>92</v>
      </c>
      <c r="R86" s="225" t="s">
        <v>80</v>
      </c>
    </row>
    <row r="87" spans="1:19" s="18" customFormat="1" ht="25.5" customHeight="1" x14ac:dyDescent="0.15">
      <c r="A87" s="62"/>
      <c r="B87" s="289"/>
      <c r="C87" s="241"/>
      <c r="D87" s="246"/>
      <c r="E87" s="247"/>
      <c r="F87" s="248"/>
      <c r="G87" s="241"/>
      <c r="H87" s="241"/>
      <c r="I87" s="241"/>
      <c r="J87" s="241"/>
      <c r="K87" s="122">
        <v>84.995000000000005</v>
      </c>
      <c r="L87" s="81">
        <v>91</v>
      </c>
      <c r="M87" s="134">
        <v>32</v>
      </c>
      <c r="N87" s="102">
        <v>18</v>
      </c>
      <c r="O87" s="256"/>
      <c r="P87" s="223"/>
      <c r="Q87" s="223"/>
      <c r="R87" s="226"/>
      <c r="S87" s="27"/>
    </row>
    <row r="88" spans="1:19" s="18" customFormat="1" ht="25.5" customHeight="1" x14ac:dyDescent="0.15">
      <c r="A88" s="62"/>
      <c r="B88" s="289"/>
      <c r="C88" s="241"/>
      <c r="D88" s="246"/>
      <c r="E88" s="247"/>
      <c r="F88" s="248"/>
      <c r="G88" s="242"/>
      <c r="H88" s="242"/>
      <c r="I88" s="242"/>
      <c r="J88" s="242"/>
      <c r="K88" s="122">
        <v>109.3764</v>
      </c>
      <c r="L88" s="81">
        <v>19</v>
      </c>
      <c r="M88" s="134">
        <v>0</v>
      </c>
      <c r="N88" s="102">
        <v>0</v>
      </c>
      <c r="O88" s="256"/>
      <c r="P88" s="223"/>
      <c r="Q88" s="223"/>
      <c r="R88" s="226"/>
    </row>
    <row r="89" spans="1:19" s="18" customFormat="1" ht="19.5" customHeight="1" x14ac:dyDescent="0.15">
      <c r="A89" s="62"/>
      <c r="B89" s="290"/>
      <c r="C89" s="242"/>
      <c r="D89" s="249"/>
      <c r="E89" s="250"/>
      <c r="F89" s="251"/>
      <c r="G89" s="312" t="s">
        <v>83</v>
      </c>
      <c r="H89" s="313"/>
      <c r="I89" s="313"/>
      <c r="J89" s="313"/>
      <c r="K89" s="314"/>
      <c r="L89" s="79">
        <f>SUM(L86:L88)</f>
        <v>194</v>
      </c>
      <c r="M89" s="132">
        <f>SUM(M86:M88)</f>
        <v>56</v>
      </c>
      <c r="N89" s="100">
        <f>SUM(N86:N88)</f>
        <v>38</v>
      </c>
      <c r="O89" s="257"/>
      <c r="P89" s="224"/>
      <c r="Q89" s="224"/>
      <c r="R89" s="227"/>
    </row>
    <row r="90" spans="1:19" s="18" customFormat="1" ht="20.25" customHeight="1" x14ac:dyDescent="0.15">
      <c r="A90" s="62"/>
      <c r="B90" s="364" t="s">
        <v>69</v>
      </c>
      <c r="C90" s="365"/>
      <c r="D90" s="365"/>
      <c r="E90" s="365"/>
      <c r="F90" s="365"/>
      <c r="G90" s="365"/>
      <c r="H90" s="365"/>
      <c r="I90" s="365"/>
      <c r="J90" s="365"/>
      <c r="K90" s="366"/>
      <c r="L90" s="82">
        <f>L85+L89</f>
        <v>369</v>
      </c>
      <c r="M90" s="135">
        <f>SUM(M85,M89)</f>
        <v>102</v>
      </c>
      <c r="N90" s="103">
        <f>SUM(N85,N89)</f>
        <v>84</v>
      </c>
      <c r="O90" s="90"/>
      <c r="P90" s="55"/>
      <c r="Q90" s="55"/>
      <c r="R90" s="77"/>
    </row>
    <row r="91" spans="1:19" s="27" customFormat="1" ht="20.25" customHeight="1" x14ac:dyDescent="0.15">
      <c r="A91" s="62"/>
      <c r="B91" s="315" t="s">
        <v>74</v>
      </c>
      <c r="C91" s="252" t="s">
        <v>75</v>
      </c>
      <c r="D91" s="279" t="s">
        <v>254</v>
      </c>
      <c r="E91" s="280"/>
      <c r="F91" s="281"/>
      <c r="G91" s="240" t="s">
        <v>254</v>
      </c>
      <c r="H91" s="240" t="s">
        <v>254</v>
      </c>
      <c r="I91" s="288" t="s">
        <v>76</v>
      </c>
      <c r="J91" s="288" t="s">
        <v>77</v>
      </c>
      <c r="K91" s="121">
        <v>75</v>
      </c>
      <c r="L91" s="129">
        <v>58</v>
      </c>
      <c r="M91" s="134">
        <v>7</v>
      </c>
      <c r="N91" s="102">
        <v>7</v>
      </c>
      <c r="O91" s="231" t="s">
        <v>78</v>
      </c>
      <c r="P91" s="222" t="s">
        <v>131</v>
      </c>
      <c r="Q91" s="222" t="s">
        <v>79</v>
      </c>
      <c r="R91" s="234" t="s">
        <v>80</v>
      </c>
    </row>
    <row r="92" spans="1:19" s="28" customFormat="1" ht="17.100000000000001" customHeight="1" x14ac:dyDescent="0.15">
      <c r="A92" s="62"/>
      <c r="B92" s="316"/>
      <c r="C92" s="253"/>
      <c r="D92" s="282"/>
      <c r="E92" s="283"/>
      <c r="F92" s="284"/>
      <c r="G92" s="241"/>
      <c r="H92" s="241"/>
      <c r="I92" s="289"/>
      <c r="J92" s="289"/>
      <c r="K92" s="121" t="s">
        <v>81</v>
      </c>
      <c r="L92" s="129">
        <v>104</v>
      </c>
      <c r="M92" s="134">
        <v>0</v>
      </c>
      <c r="N92" s="102">
        <v>0</v>
      </c>
      <c r="O92" s="232"/>
      <c r="P92" s="223"/>
      <c r="Q92" s="223"/>
      <c r="R92" s="235"/>
    </row>
    <row r="93" spans="1:19" s="28" customFormat="1" ht="17.100000000000001" customHeight="1" x14ac:dyDescent="0.15">
      <c r="A93" s="62"/>
      <c r="B93" s="316"/>
      <c r="C93" s="253"/>
      <c r="D93" s="282"/>
      <c r="E93" s="283"/>
      <c r="F93" s="284"/>
      <c r="G93" s="241"/>
      <c r="H93" s="241"/>
      <c r="I93" s="289"/>
      <c r="J93" s="289"/>
      <c r="K93" s="121" t="s">
        <v>82</v>
      </c>
      <c r="L93" s="129">
        <v>57</v>
      </c>
      <c r="M93" s="134">
        <v>8</v>
      </c>
      <c r="N93" s="102">
        <v>8</v>
      </c>
      <c r="O93" s="232"/>
      <c r="P93" s="223"/>
      <c r="Q93" s="223"/>
      <c r="R93" s="235"/>
    </row>
    <row r="94" spans="1:19" s="28" customFormat="1" ht="17.100000000000001" customHeight="1" x14ac:dyDescent="0.15">
      <c r="A94" s="62"/>
      <c r="B94" s="316"/>
      <c r="C94" s="253"/>
      <c r="D94" s="282"/>
      <c r="E94" s="283"/>
      <c r="F94" s="284"/>
      <c r="G94" s="241"/>
      <c r="H94" s="241"/>
      <c r="I94" s="289"/>
      <c r="J94" s="289"/>
      <c r="K94" s="121">
        <v>101</v>
      </c>
      <c r="L94" s="129">
        <v>63</v>
      </c>
      <c r="M94" s="134">
        <v>14</v>
      </c>
      <c r="N94" s="102">
        <v>12</v>
      </c>
      <c r="O94" s="232"/>
      <c r="P94" s="223"/>
      <c r="Q94" s="223"/>
      <c r="R94" s="235"/>
    </row>
    <row r="95" spans="1:19" s="28" customFormat="1" ht="17.100000000000001" customHeight="1" x14ac:dyDescent="0.15">
      <c r="A95" s="62"/>
      <c r="B95" s="316"/>
      <c r="C95" s="253"/>
      <c r="D95" s="282"/>
      <c r="E95" s="283"/>
      <c r="F95" s="284"/>
      <c r="G95" s="242"/>
      <c r="H95" s="242"/>
      <c r="I95" s="290"/>
      <c r="J95" s="290"/>
      <c r="K95" s="121">
        <v>115</v>
      </c>
      <c r="L95" s="129">
        <v>41</v>
      </c>
      <c r="M95" s="134">
        <v>15</v>
      </c>
      <c r="N95" s="102">
        <v>14</v>
      </c>
      <c r="O95" s="232"/>
      <c r="P95" s="223"/>
      <c r="Q95" s="223"/>
      <c r="R95" s="235"/>
    </row>
    <row r="96" spans="1:19" s="27" customFormat="1" ht="17.100000000000001" customHeight="1" x14ac:dyDescent="0.15">
      <c r="A96" s="62"/>
      <c r="B96" s="317"/>
      <c r="C96" s="254"/>
      <c r="D96" s="285"/>
      <c r="E96" s="286"/>
      <c r="F96" s="287"/>
      <c r="G96" s="58" t="s">
        <v>83</v>
      </c>
      <c r="H96" s="58"/>
      <c r="I96" s="58"/>
      <c r="J96" s="58"/>
      <c r="K96" s="58"/>
      <c r="L96" s="79">
        <v>323</v>
      </c>
      <c r="M96" s="132">
        <f>SUM(M91:M95)</f>
        <v>44</v>
      </c>
      <c r="N96" s="100">
        <f>SUM(N91:N95)</f>
        <v>41</v>
      </c>
      <c r="O96" s="233"/>
      <c r="P96" s="224"/>
      <c r="Q96" s="224"/>
      <c r="R96" s="236"/>
    </row>
    <row r="97" spans="1:18" s="27" customFormat="1" ht="17.100000000000001" customHeight="1" x14ac:dyDescent="0.15">
      <c r="A97" s="62"/>
      <c r="B97" s="228" t="s">
        <v>37</v>
      </c>
      <c r="C97" s="229"/>
      <c r="D97" s="229"/>
      <c r="E97" s="229"/>
      <c r="F97" s="229"/>
      <c r="G97" s="229"/>
      <c r="H97" s="229"/>
      <c r="I97" s="229"/>
      <c r="J97" s="229"/>
      <c r="K97" s="230"/>
      <c r="L97" s="86">
        <f>L96</f>
        <v>323</v>
      </c>
      <c r="M97" s="140">
        <f>SUM(M96)</f>
        <v>44</v>
      </c>
      <c r="N97" s="108">
        <f>SUM(N96)</f>
        <v>41</v>
      </c>
      <c r="O97" s="89"/>
      <c r="P97" s="31"/>
      <c r="Q97" s="31"/>
      <c r="R97" s="32"/>
    </row>
    <row r="98" spans="1:18" s="27" customFormat="1" ht="16.5" customHeight="1" x14ac:dyDescent="0.15">
      <c r="A98" s="62"/>
      <c r="B98" s="288" t="s">
        <v>184</v>
      </c>
      <c r="C98" s="240" t="s">
        <v>185</v>
      </c>
      <c r="D98" s="264" t="s">
        <v>254</v>
      </c>
      <c r="E98" s="265"/>
      <c r="F98" s="266"/>
      <c r="G98" s="240" t="s">
        <v>254</v>
      </c>
      <c r="H98" s="240" t="s">
        <v>254</v>
      </c>
      <c r="I98" s="288" t="s">
        <v>186</v>
      </c>
      <c r="J98" s="288" t="s">
        <v>187</v>
      </c>
      <c r="K98" s="19">
        <v>50.93</v>
      </c>
      <c r="L98" s="81">
        <v>453</v>
      </c>
      <c r="M98" s="134">
        <v>298</v>
      </c>
      <c r="N98" s="102">
        <v>247</v>
      </c>
      <c r="O98" s="255" t="s">
        <v>188</v>
      </c>
      <c r="P98" s="258" t="s">
        <v>189</v>
      </c>
      <c r="Q98" s="222" t="s">
        <v>190</v>
      </c>
      <c r="R98" s="225" t="s">
        <v>191</v>
      </c>
    </row>
    <row r="99" spans="1:18" s="27" customFormat="1" ht="17.100000000000001" customHeight="1" x14ac:dyDescent="0.15">
      <c r="A99" s="62"/>
      <c r="B99" s="289"/>
      <c r="C99" s="241"/>
      <c r="D99" s="267"/>
      <c r="E99" s="268"/>
      <c r="F99" s="269"/>
      <c r="G99" s="242"/>
      <c r="H99" s="242"/>
      <c r="I99" s="290"/>
      <c r="J99" s="290"/>
      <c r="K99" s="19">
        <v>59.75</v>
      </c>
      <c r="L99" s="81">
        <v>798</v>
      </c>
      <c r="M99" s="134">
        <v>189</v>
      </c>
      <c r="N99" s="102">
        <v>187</v>
      </c>
      <c r="O99" s="256"/>
      <c r="P99" s="259"/>
      <c r="Q99" s="223"/>
      <c r="R99" s="226"/>
    </row>
    <row r="100" spans="1:18" s="27" customFormat="1" ht="17.100000000000001" customHeight="1" x14ac:dyDescent="0.15">
      <c r="A100" s="62"/>
      <c r="B100" s="289"/>
      <c r="C100" s="242"/>
      <c r="D100" s="270"/>
      <c r="E100" s="271"/>
      <c r="F100" s="272"/>
      <c r="G100" s="58" t="s">
        <v>192</v>
      </c>
      <c r="H100" s="20"/>
      <c r="I100" s="21"/>
      <c r="J100" s="21"/>
      <c r="K100" s="21"/>
      <c r="L100" s="79">
        <f>SUM(L98:L99)</f>
        <v>1251</v>
      </c>
      <c r="M100" s="132">
        <f>SUM(M98:M99)</f>
        <v>487</v>
      </c>
      <c r="N100" s="100">
        <f>SUM(N98:N99)</f>
        <v>434</v>
      </c>
      <c r="O100" s="257"/>
      <c r="P100" s="260"/>
      <c r="Q100" s="224"/>
      <c r="R100" s="227"/>
    </row>
    <row r="101" spans="1:18" s="27" customFormat="1" ht="16.5" customHeight="1" x14ac:dyDescent="0.15">
      <c r="A101" s="62"/>
      <c r="B101" s="289"/>
      <c r="C101" s="240" t="s">
        <v>107</v>
      </c>
      <c r="D101" s="264" t="s">
        <v>254</v>
      </c>
      <c r="E101" s="265"/>
      <c r="F101" s="266"/>
      <c r="G101" s="240" t="s">
        <v>254</v>
      </c>
      <c r="H101" s="240" t="s">
        <v>254</v>
      </c>
      <c r="I101" s="288" t="s">
        <v>108</v>
      </c>
      <c r="J101" s="288" t="s">
        <v>109</v>
      </c>
      <c r="K101" s="19">
        <v>59.85</v>
      </c>
      <c r="L101" s="81">
        <v>468</v>
      </c>
      <c r="M101" s="134">
        <v>14</v>
      </c>
      <c r="N101" s="102">
        <v>14</v>
      </c>
      <c r="O101" s="308" t="s">
        <v>110</v>
      </c>
      <c r="P101" s="258" t="s">
        <v>111</v>
      </c>
      <c r="Q101" s="222" t="s">
        <v>112</v>
      </c>
      <c r="R101" s="225" t="s">
        <v>113</v>
      </c>
    </row>
    <row r="102" spans="1:18" s="27" customFormat="1" ht="17.100000000000001" customHeight="1" x14ac:dyDescent="0.15">
      <c r="A102" s="62"/>
      <c r="B102" s="289"/>
      <c r="C102" s="241"/>
      <c r="D102" s="267"/>
      <c r="E102" s="268"/>
      <c r="F102" s="269"/>
      <c r="G102" s="242"/>
      <c r="H102" s="242"/>
      <c r="I102" s="290"/>
      <c r="J102" s="290"/>
      <c r="K102" s="19">
        <v>60</v>
      </c>
      <c r="L102" s="81">
        <v>264</v>
      </c>
      <c r="M102" s="134">
        <v>0</v>
      </c>
      <c r="N102" s="102">
        <v>0</v>
      </c>
      <c r="O102" s="256"/>
      <c r="P102" s="259"/>
      <c r="Q102" s="223"/>
      <c r="R102" s="226"/>
    </row>
    <row r="103" spans="1:18" s="27" customFormat="1" ht="17.100000000000001" customHeight="1" x14ac:dyDescent="0.15">
      <c r="A103" s="62"/>
      <c r="B103" s="289"/>
      <c r="C103" s="242"/>
      <c r="D103" s="270"/>
      <c r="E103" s="271"/>
      <c r="F103" s="272"/>
      <c r="G103" s="58" t="s">
        <v>114</v>
      </c>
      <c r="H103" s="20"/>
      <c r="I103" s="21"/>
      <c r="J103" s="21"/>
      <c r="K103" s="21"/>
      <c r="L103" s="79">
        <f>SUM(L101:L102)</f>
        <v>732</v>
      </c>
      <c r="M103" s="132">
        <f>SUM(M101:M102)</f>
        <v>14</v>
      </c>
      <c r="N103" s="100">
        <f>SUM(N101:N102)</f>
        <v>14</v>
      </c>
      <c r="O103" s="257"/>
      <c r="P103" s="260"/>
      <c r="Q103" s="224"/>
      <c r="R103" s="227"/>
    </row>
    <row r="104" spans="1:18" s="27" customFormat="1" ht="17.100000000000001" customHeight="1" x14ac:dyDescent="0.15">
      <c r="A104" s="62"/>
      <c r="B104" s="289"/>
      <c r="C104" s="240" t="s">
        <v>207</v>
      </c>
      <c r="D104" s="264" t="s">
        <v>254</v>
      </c>
      <c r="E104" s="265"/>
      <c r="F104" s="266"/>
      <c r="G104" s="240" t="s">
        <v>254</v>
      </c>
      <c r="H104" s="240" t="s">
        <v>254</v>
      </c>
      <c r="I104" s="288" t="s">
        <v>208</v>
      </c>
      <c r="J104" s="288" t="s">
        <v>209</v>
      </c>
      <c r="K104" s="54">
        <v>49.98</v>
      </c>
      <c r="L104" s="81">
        <v>177</v>
      </c>
      <c r="M104" s="134">
        <v>177</v>
      </c>
      <c r="N104" s="134">
        <v>175</v>
      </c>
      <c r="O104" s="255" t="s">
        <v>210</v>
      </c>
      <c r="P104" s="258" t="s">
        <v>211</v>
      </c>
      <c r="Q104" s="222" t="s">
        <v>212</v>
      </c>
      <c r="R104" s="225" t="s">
        <v>213</v>
      </c>
    </row>
    <row r="105" spans="1:18" s="27" customFormat="1" ht="17.100000000000001" customHeight="1" x14ac:dyDescent="0.15">
      <c r="A105" s="62"/>
      <c r="B105" s="289"/>
      <c r="C105" s="241"/>
      <c r="D105" s="267"/>
      <c r="E105" s="268"/>
      <c r="F105" s="269"/>
      <c r="G105" s="242"/>
      <c r="H105" s="242"/>
      <c r="I105" s="290"/>
      <c r="J105" s="290"/>
      <c r="K105" s="54">
        <v>59.85</v>
      </c>
      <c r="L105" s="81">
        <v>25</v>
      </c>
      <c r="M105" s="134">
        <v>25</v>
      </c>
      <c r="N105" s="134">
        <v>22</v>
      </c>
      <c r="O105" s="256"/>
      <c r="P105" s="259"/>
      <c r="Q105" s="223"/>
      <c r="R105" s="226"/>
    </row>
    <row r="106" spans="1:18" s="27" customFormat="1" ht="17.100000000000001" customHeight="1" x14ac:dyDescent="0.15">
      <c r="A106" s="62"/>
      <c r="B106" s="290"/>
      <c r="C106" s="242"/>
      <c r="D106" s="270"/>
      <c r="E106" s="271"/>
      <c r="F106" s="272"/>
      <c r="G106" s="58" t="s">
        <v>214</v>
      </c>
      <c r="H106" s="20"/>
      <c r="I106" s="21"/>
      <c r="J106" s="21"/>
      <c r="K106" s="21"/>
      <c r="L106" s="79">
        <f>SUM(L104:L105)</f>
        <v>202</v>
      </c>
      <c r="M106" s="132">
        <f>SUM(M104:M105)</f>
        <v>202</v>
      </c>
      <c r="N106" s="100">
        <f>SUM(N104:N105)</f>
        <v>197</v>
      </c>
      <c r="O106" s="257"/>
      <c r="P106" s="260"/>
      <c r="Q106" s="224"/>
      <c r="R106" s="227"/>
    </row>
    <row r="107" spans="1:18" s="27" customFormat="1" ht="17.100000000000001" customHeight="1" x14ac:dyDescent="0.15">
      <c r="A107" s="62"/>
      <c r="B107" s="261" t="s">
        <v>62</v>
      </c>
      <c r="C107" s="262"/>
      <c r="D107" s="262"/>
      <c r="E107" s="262"/>
      <c r="F107" s="262"/>
      <c r="G107" s="262"/>
      <c r="H107" s="262"/>
      <c r="I107" s="262"/>
      <c r="J107" s="262"/>
      <c r="K107" s="263"/>
      <c r="L107" s="85">
        <f>SUM(L100,L103,L106)</f>
        <v>2185</v>
      </c>
      <c r="M107" s="138">
        <f>SUM(M103,M100,M106)</f>
        <v>703</v>
      </c>
      <c r="N107" s="106">
        <f>SUM(N103,N100,N106)</f>
        <v>645</v>
      </c>
      <c r="O107" s="91"/>
      <c r="P107" s="56"/>
      <c r="Q107" s="56"/>
      <c r="R107" s="57"/>
    </row>
    <row r="108" spans="1:18" s="27" customFormat="1" ht="17.100000000000001" customHeight="1" x14ac:dyDescent="0.15">
      <c r="A108" s="62"/>
      <c r="B108" s="355" t="s">
        <v>134</v>
      </c>
      <c r="C108" s="240" t="s">
        <v>135</v>
      </c>
      <c r="D108" s="264" t="s">
        <v>254</v>
      </c>
      <c r="E108" s="265"/>
      <c r="F108" s="266"/>
      <c r="G108" s="216" t="s">
        <v>254</v>
      </c>
      <c r="H108" s="216" t="s">
        <v>254</v>
      </c>
      <c r="I108" s="219" t="s">
        <v>136</v>
      </c>
      <c r="J108" s="219" t="s">
        <v>137</v>
      </c>
      <c r="K108" s="33">
        <v>84.84</v>
      </c>
      <c r="L108" s="88">
        <v>76</v>
      </c>
      <c r="M108" s="146">
        <v>3</v>
      </c>
      <c r="N108" s="111">
        <v>3</v>
      </c>
      <c r="O108" s="255" t="s">
        <v>143</v>
      </c>
      <c r="P108" s="222"/>
      <c r="Q108" s="222" t="s">
        <v>146</v>
      </c>
      <c r="R108" s="234" t="s">
        <v>138</v>
      </c>
    </row>
    <row r="109" spans="1:18" s="28" customFormat="1" ht="17.100000000000001" customHeight="1" x14ac:dyDescent="0.15">
      <c r="A109" s="62"/>
      <c r="B109" s="356"/>
      <c r="C109" s="241"/>
      <c r="D109" s="267"/>
      <c r="E109" s="268"/>
      <c r="F109" s="269"/>
      <c r="G109" s="218"/>
      <c r="H109" s="218"/>
      <c r="I109" s="221"/>
      <c r="J109" s="221"/>
      <c r="K109" s="33">
        <v>63.11</v>
      </c>
      <c r="L109" s="88">
        <v>99</v>
      </c>
      <c r="M109" s="146">
        <v>1</v>
      </c>
      <c r="N109" s="111">
        <v>1</v>
      </c>
      <c r="O109" s="256"/>
      <c r="P109" s="223"/>
      <c r="Q109" s="223"/>
      <c r="R109" s="235"/>
    </row>
    <row r="110" spans="1:18" s="27" customFormat="1" ht="17.100000000000001" customHeight="1" x14ac:dyDescent="0.15">
      <c r="A110" s="62"/>
      <c r="B110" s="356"/>
      <c r="C110" s="242"/>
      <c r="D110" s="270"/>
      <c r="E110" s="271"/>
      <c r="F110" s="272"/>
      <c r="G110" s="34" t="s">
        <v>63</v>
      </c>
      <c r="H110" s="35"/>
      <c r="I110" s="35"/>
      <c r="J110" s="35"/>
      <c r="K110" s="35"/>
      <c r="L110" s="79">
        <v>175</v>
      </c>
      <c r="M110" s="132">
        <f>SUM(M108:M109)</f>
        <v>4</v>
      </c>
      <c r="N110" s="100">
        <f>SUM(N108:N109)</f>
        <v>4</v>
      </c>
      <c r="O110" s="257"/>
      <c r="P110" s="224"/>
      <c r="Q110" s="224"/>
      <c r="R110" s="236"/>
    </row>
    <row r="111" spans="1:18" s="27" customFormat="1" ht="17.100000000000001" customHeight="1" x14ac:dyDescent="0.15">
      <c r="A111" s="62"/>
      <c r="B111" s="356"/>
      <c r="C111" s="240" t="s">
        <v>139</v>
      </c>
      <c r="D111" s="264" t="s">
        <v>254</v>
      </c>
      <c r="E111" s="265"/>
      <c r="F111" s="266"/>
      <c r="G111" s="216" t="s">
        <v>254</v>
      </c>
      <c r="H111" s="216" t="s">
        <v>254</v>
      </c>
      <c r="I111" s="219" t="s">
        <v>136</v>
      </c>
      <c r="J111" s="219" t="s">
        <v>137</v>
      </c>
      <c r="K111" s="36">
        <v>102.5</v>
      </c>
      <c r="L111" s="88">
        <v>132</v>
      </c>
      <c r="M111" s="146">
        <v>0</v>
      </c>
      <c r="N111" s="111">
        <v>0</v>
      </c>
      <c r="O111" s="255" t="s">
        <v>144</v>
      </c>
      <c r="P111" s="222"/>
      <c r="Q111" s="222" t="s">
        <v>147</v>
      </c>
      <c r="R111" s="225" t="s">
        <v>138</v>
      </c>
    </row>
    <row r="112" spans="1:18" s="27" customFormat="1" ht="17.100000000000001" customHeight="1" x14ac:dyDescent="0.15">
      <c r="A112" s="62"/>
      <c r="B112" s="356"/>
      <c r="C112" s="241"/>
      <c r="D112" s="267"/>
      <c r="E112" s="268"/>
      <c r="F112" s="269"/>
      <c r="G112" s="217"/>
      <c r="H112" s="217"/>
      <c r="I112" s="220"/>
      <c r="J112" s="220"/>
      <c r="K112" s="36">
        <v>103.2</v>
      </c>
      <c r="L112" s="88">
        <v>132</v>
      </c>
      <c r="M112" s="146">
        <v>0</v>
      </c>
      <c r="N112" s="111">
        <v>0</v>
      </c>
      <c r="O112" s="256"/>
      <c r="P112" s="223"/>
      <c r="Q112" s="223"/>
      <c r="R112" s="226"/>
    </row>
    <row r="113" spans="1:18" s="27" customFormat="1" ht="17.100000000000001" customHeight="1" x14ac:dyDescent="0.15">
      <c r="A113" s="62"/>
      <c r="B113" s="356"/>
      <c r="C113" s="241"/>
      <c r="D113" s="267"/>
      <c r="E113" s="268"/>
      <c r="F113" s="269"/>
      <c r="G113" s="218"/>
      <c r="H113" s="218"/>
      <c r="I113" s="221"/>
      <c r="J113" s="221"/>
      <c r="K113" s="36">
        <v>115.8</v>
      </c>
      <c r="L113" s="88">
        <v>346</v>
      </c>
      <c r="M113" s="146">
        <v>2</v>
      </c>
      <c r="N113" s="111">
        <v>2</v>
      </c>
      <c r="O113" s="256"/>
      <c r="P113" s="223"/>
      <c r="Q113" s="223"/>
      <c r="R113" s="226"/>
    </row>
    <row r="114" spans="1:18" s="27" customFormat="1" ht="17.100000000000001" customHeight="1" x14ac:dyDescent="0.15">
      <c r="A114" s="62"/>
      <c r="B114" s="356"/>
      <c r="C114" s="242"/>
      <c r="D114" s="270"/>
      <c r="E114" s="271"/>
      <c r="F114" s="272"/>
      <c r="G114" s="34" t="s">
        <v>63</v>
      </c>
      <c r="H114" s="35"/>
      <c r="I114" s="35"/>
      <c r="J114" s="35"/>
      <c r="K114" s="35"/>
      <c r="L114" s="79">
        <v>610</v>
      </c>
      <c r="M114" s="132">
        <f>SUM(M111:M113)</f>
        <v>2</v>
      </c>
      <c r="N114" s="100">
        <f>SUM(N111:N113)</f>
        <v>2</v>
      </c>
      <c r="O114" s="257"/>
      <c r="P114" s="224"/>
      <c r="Q114" s="224"/>
      <c r="R114" s="227"/>
    </row>
    <row r="115" spans="1:18" s="27" customFormat="1" ht="17.100000000000001" customHeight="1" x14ac:dyDescent="0.15">
      <c r="A115" s="62"/>
      <c r="B115" s="356"/>
      <c r="C115" s="240" t="s">
        <v>140</v>
      </c>
      <c r="D115" s="264" t="s">
        <v>254</v>
      </c>
      <c r="E115" s="265"/>
      <c r="F115" s="266"/>
      <c r="G115" s="216" t="s">
        <v>254</v>
      </c>
      <c r="H115" s="216" t="s">
        <v>254</v>
      </c>
      <c r="I115" s="219" t="s">
        <v>136</v>
      </c>
      <c r="J115" s="219" t="s">
        <v>137</v>
      </c>
      <c r="K115" s="36">
        <v>84.933199999999999</v>
      </c>
      <c r="L115" s="88">
        <v>551</v>
      </c>
      <c r="M115" s="146">
        <v>55</v>
      </c>
      <c r="N115" s="111">
        <v>50</v>
      </c>
      <c r="O115" s="255" t="s">
        <v>145</v>
      </c>
      <c r="P115" s="222" t="s">
        <v>150</v>
      </c>
      <c r="Q115" s="222" t="s">
        <v>148</v>
      </c>
      <c r="R115" s="234" t="s">
        <v>141</v>
      </c>
    </row>
    <row r="116" spans="1:18" s="27" customFormat="1" ht="17.100000000000001" customHeight="1" x14ac:dyDescent="0.15">
      <c r="A116" s="62"/>
      <c r="B116" s="356"/>
      <c r="C116" s="241"/>
      <c r="D116" s="267"/>
      <c r="E116" s="268"/>
      <c r="F116" s="269"/>
      <c r="G116" s="218"/>
      <c r="H116" s="218"/>
      <c r="I116" s="221"/>
      <c r="J116" s="221"/>
      <c r="K116" s="36">
        <v>84.890299999999996</v>
      </c>
      <c r="L116" s="88">
        <v>114</v>
      </c>
      <c r="M116" s="146">
        <v>0</v>
      </c>
      <c r="N116" s="111">
        <v>0</v>
      </c>
      <c r="O116" s="256"/>
      <c r="P116" s="223"/>
      <c r="Q116" s="223"/>
      <c r="R116" s="235"/>
    </row>
    <row r="117" spans="1:18" s="27" customFormat="1" ht="17.100000000000001" customHeight="1" x14ac:dyDescent="0.15">
      <c r="A117" s="62"/>
      <c r="B117" s="356"/>
      <c r="C117" s="242"/>
      <c r="D117" s="270"/>
      <c r="E117" s="271"/>
      <c r="F117" s="272"/>
      <c r="G117" s="34" t="s">
        <v>63</v>
      </c>
      <c r="H117" s="35"/>
      <c r="I117" s="35"/>
      <c r="J117" s="35"/>
      <c r="K117" s="35"/>
      <c r="L117" s="79">
        <v>665</v>
      </c>
      <c r="M117" s="132">
        <f>SUM(M115:M116)</f>
        <v>55</v>
      </c>
      <c r="N117" s="100">
        <f>SUM(N115:N116)</f>
        <v>50</v>
      </c>
      <c r="O117" s="257"/>
      <c r="P117" s="224"/>
      <c r="Q117" s="224"/>
      <c r="R117" s="236"/>
    </row>
    <row r="118" spans="1:18" s="27" customFormat="1" ht="17.100000000000001" customHeight="1" x14ac:dyDescent="0.15">
      <c r="A118" s="62"/>
      <c r="B118" s="356"/>
      <c r="C118" s="240" t="s">
        <v>140</v>
      </c>
      <c r="D118" s="264" t="s">
        <v>254</v>
      </c>
      <c r="E118" s="265"/>
      <c r="F118" s="266"/>
      <c r="G118" s="216" t="s">
        <v>254</v>
      </c>
      <c r="H118" s="216" t="s">
        <v>254</v>
      </c>
      <c r="I118" s="219" t="s">
        <v>136</v>
      </c>
      <c r="J118" s="219" t="s">
        <v>137</v>
      </c>
      <c r="K118" s="33">
        <v>84.978300000000004</v>
      </c>
      <c r="L118" s="88">
        <v>687</v>
      </c>
      <c r="M118" s="146">
        <v>12</v>
      </c>
      <c r="N118" s="111">
        <v>10</v>
      </c>
      <c r="O118" s="255" t="s">
        <v>152</v>
      </c>
      <c r="P118" s="222" t="s">
        <v>151</v>
      </c>
      <c r="Q118" s="222" t="s">
        <v>149</v>
      </c>
      <c r="R118" s="234" t="s">
        <v>141</v>
      </c>
    </row>
    <row r="119" spans="1:18" s="27" customFormat="1" ht="17.100000000000001" customHeight="1" x14ac:dyDescent="0.15">
      <c r="A119" s="62"/>
      <c r="B119" s="356"/>
      <c r="C119" s="241"/>
      <c r="D119" s="267"/>
      <c r="E119" s="268"/>
      <c r="F119" s="269"/>
      <c r="G119" s="217"/>
      <c r="H119" s="217"/>
      <c r="I119" s="220"/>
      <c r="J119" s="220"/>
      <c r="K119" s="33">
        <v>84.972200000000001</v>
      </c>
      <c r="L119" s="88">
        <v>273</v>
      </c>
      <c r="M119" s="146">
        <v>4</v>
      </c>
      <c r="N119" s="111">
        <v>4</v>
      </c>
      <c r="O119" s="256"/>
      <c r="P119" s="223"/>
      <c r="Q119" s="223"/>
      <c r="R119" s="235"/>
    </row>
    <row r="120" spans="1:18" s="27" customFormat="1" ht="17.100000000000001" customHeight="1" x14ac:dyDescent="0.15">
      <c r="A120" s="62"/>
      <c r="B120" s="356"/>
      <c r="C120" s="241"/>
      <c r="D120" s="267"/>
      <c r="E120" s="268"/>
      <c r="F120" s="269"/>
      <c r="G120" s="217"/>
      <c r="H120" s="217"/>
      <c r="I120" s="220"/>
      <c r="J120" s="220"/>
      <c r="K120" s="33">
        <v>84.997299999999996</v>
      </c>
      <c r="L120" s="88">
        <v>315</v>
      </c>
      <c r="M120" s="146">
        <v>27</v>
      </c>
      <c r="N120" s="111">
        <v>25</v>
      </c>
      <c r="O120" s="256"/>
      <c r="P120" s="223"/>
      <c r="Q120" s="223"/>
      <c r="R120" s="235"/>
    </row>
    <row r="121" spans="1:18" s="27" customFormat="1" ht="17.100000000000001" customHeight="1" x14ac:dyDescent="0.15">
      <c r="A121" s="62"/>
      <c r="B121" s="356"/>
      <c r="C121" s="241"/>
      <c r="D121" s="267"/>
      <c r="E121" s="268"/>
      <c r="F121" s="269"/>
      <c r="G121" s="217"/>
      <c r="H121" s="217"/>
      <c r="I121" s="220"/>
      <c r="J121" s="220"/>
      <c r="K121" s="33">
        <v>84.906999999999996</v>
      </c>
      <c r="L121" s="88">
        <v>196</v>
      </c>
      <c r="M121" s="146">
        <v>0</v>
      </c>
      <c r="N121" s="111">
        <v>0</v>
      </c>
      <c r="O121" s="256"/>
      <c r="P121" s="223"/>
      <c r="Q121" s="223"/>
      <c r="R121" s="235"/>
    </row>
    <row r="122" spans="1:18" s="27" customFormat="1" ht="17.100000000000001" customHeight="1" x14ac:dyDescent="0.15">
      <c r="A122" s="62"/>
      <c r="B122" s="356"/>
      <c r="C122" s="241"/>
      <c r="D122" s="267"/>
      <c r="E122" s="268"/>
      <c r="F122" s="269"/>
      <c r="G122" s="218"/>
      <c r="H122" s="218"/>
      <c r="I122" s="221"/>
      <c r="J122" s="221"/>
      <c r="K122" s="33">
        <v>84.866500000000002</v>
      </c>
      <c r="L122" s="88">
        <v>60</v>
      </c>
      <c r="M122" s="146">
        <v>0</v>
      </c>
      <c r="N122" s="111">
        <v>0</v>
      </c>
      <c r="O122" s="256"/>
      <c r="P122" s="223"/>
      <c r="Q122" s="223"/>
      <c r="R122" s="235"/>
    </row>
    <row r="123" spans="1:18" s="27" customFormat="1" ht="17.100000000000001" customHeight="1" x14ac:dyDescent="0.15">
      <c r="A123" s="62"/>
      <c r="B123" s="356"/>
      <c r="C123" s="242"/>
      <c r="D123" s="270"/>
      <c r="E123" s="271"/>
      <c r="F123" s="272"/>
      <c r="G123" s="37" t="s">
        <v>142</v>
      </c>
      <c r="H123" s="38"/>
      <c r="I123" s="38"/>
      <c r="J123" s="38"/>
      <c r="K123" s="38"/>
      <c r="L123" s="79">
        <v>1531</v>
      </c>
      <c r="M123" s="132">
        <f>SUM(M118:M122)</f>
        <v>43</v>
      </c>
      <c r="N123" s="100">
        <f>SUM(N118:N122)</f>
        <v>39</v>
      </c>
      <c r="O123" s="257"/>
      <c r="P123" s="224"/>
      <c r="Q123" s="224"/>
      <c r="R123" s="236"/>
    </row>
    <row r="124" spans="1:18" s="27" customFormat="1" ht="17.100000000000001" customHeight="1" x14ac:dyDescent="0.15">
      <c r="A124" s="62"/>
      <c r="B124" s="356"/>
      <c r="C124" s="240" t="s">
        <v>215</v>
      </c>
      <c r="D124" s="264" t="s">
        <v>254</v>
      </c>
      <c r="E124" s="265"/>
      <c r="F124" s="266"/>
      <c r="G124" s="216" t="s">
        <v>254</v>
      </c>
      <c r="H124" s="216" t="s">
        <v>254</v>
      </c>
      <c r="I124" s="219" t="s">
        <v>66</v>
      </c>
      <c r="J124" s="219" t="s">
        <v>67</v>
      </c>
      <c r="K124" s="33">
        <v>84.825199999999995</v>
      </c>
      <c r="L124" s="88">
        <v>37</v>
      </c>
      <c r="M124" s="146">
        <v>6</v>
      </c>
      <c r="N124" s="111">
        <v>6</v>
      </c>
      <c r="O124" s="231" t="s">
        <v>216</v>
      </c>
      <c r="P124" s="222" t="s">
        <v>217</v>
      </c>
      <c r="Q124" s="222" t="s">
        <v>218</v>
      </c>
      <c r="R124" s="234" t="s">
        <v>166</v>
      </c>
    </row>
    <row r="125" spans="1:18" s="27" customFormat="1" ht="17.100000000000001" customHeight="1" x14ac:dyDescent="0.15">
      <c r="A125" s="62"/>
      <c r="B125" s="356"/>
      <c r="C125" s="241"/>
      <c r="D125" s="267"/>
      <c r="E125" s="268"/>
      <c r="F125" s="269"/>
      <c r="G125" s="217"/>
      <c r="H125" s="217"/>
      <c r="I125" s="220"/>
      <c r="J125" s="220"/>
      <c r="K125" s="33">
        <v>84.995699999999999</v>
      </c>
      <c r="L125" s="88">
        <v>93</v>
      </c>
      <c r="M125" s="146">
        <v>15</v>
      </c>
      <c r="N125" s="111">
        <v>15</v>
      </c>
      <c r="O125" s="232"/>
      <c r="P125" s="223"/>
      <c r="Q125" s="223"/>
      <c r="R125" s="235"/>
    </row>
    <row r="126" spans="1:18" s="27" customFormat="1" ht="17.100000000000001" customHeight="1" x14ac:dyDescent="0.15">
      <c r="A126" s="62"/>
      <c r="B126" s="356"/>
      <c r="C126" s="241"/>
      <c r="D126" s="267"/>
      <c r="E126" s="268"/>
      <c r="F126" s="269"/>
      <c r="G126" s="218"/>
      <c r="H126" s="218"/>
      <c r="I126" s="221"/>
      <c r="J126" s="221"/>
      <c r="K126" s="33">
        <v>84.991100000000003</v>
      </c>
      <c r="L126" s="88">
        <v>180</v>
      </c>
      <c r="M126" s="146">
        <v>17</v>
      </c>
      <c r="N126" s="111">
        <v>15</v>
      </c>
      <c r="O126" s="232"/>
      <c r="P126" s="223"/>
      <c r="Q126" s="223"/>
      <c r="R126" s="235"/>
    </row>
    <row r="127" spans="1:18" s="27" customFormat="1" ht="17.100000000000001" customHeight="1" x14ac:dyDescent="0.15">
      <c r="A127" s="62"/>
      <c r="B127" s="357"/>
      <c r="C127" s="242"/>
      <c r="D127" s="270"/>
      <c r="E127" s="271"/>
      <c r="F127" s="272"/>
      <c r="G127" s="164" t="s">
        <v>63</v>
      </c>
      <c r="H127" s="165"/>
      <c r="I127" s="165"/>
      <c r="J127" s="165"/>
      <c r="K127" s="165"/>
      <c r="L127" s="79">
        <v>310</v>
      </c>
      <c r="M127" s="166">
        <v>38</v>
      </c>
      <c r="N127" s="167">
        <f>SUM(N124:N126)</f>
        <v>36</v>
      </c>
      <c r="O127" s="233"/>
      <c r="P127" s="224"/>
      <c r="Q127" s="224"/>
      <c r="R127" s="236"/>
    </row>
    <row r="128" spans="1:18" s="27" customFormat="1" ht="17.100000000000001" customHeight="1" x14ac:dyDescent="0.15">
      <c r="A128" s="62"/>
      <c r="B128" s="228" t="s">
        <v>37</v>
      </c>
      <c r="C128" s="229"/>
      <c r="D128" s="229"/>
      <c r="E128" s="229"/>
      <c r="F128" s="229"/>
      <c r="G128" s="229"/>
      <c r="H128" s="229"/>
      <c r="I128" s="229"/>
      <c r="J128" s="229"/>
      <c r="K128" s="230"/>
      <c r="L128" s="86">
        <f>SUM(L110,L114,L117,L123,L127)</f>
        <v>3291</v>
      </c>
      <c r="M128" s="140">
        <f>SUM(M110,M114,M117,M123,M127)</f>
        <v>142</v>
      </c>
      <c r="N128" s="176">
        <f>SUM(N110,N114,N117,N123,N127)</f>
        <v>131</v>
      </c>
      <c r="O128" s="89"/>
      <c r="P128" s="31"/>
      <c r="Q128" s="31"/>
      <c r="R128" s="32"/>
    </row>
    <row r="129" spans="1:19" s="18" customFormat="1" ht="16.5" customHeight="1" x14ac:dyDescent="0.15">
      <c r="A129" s="39"/>
      <c r="B129" s="237" t="s">
        <v>231</v>
      </c>
      <c r="C129" s="240" t="s">
        <v>232</v>
      </c>
      <c r="D129" s="243" t="s">
        <v>254</v>
      </c>
      <c r="E129" s="244"/>
      <c r="F129" s="245"/>
      <c r="G129" s="252" t="s">
        <v>254</v>
      </c>
      <c r="H129" s="252" t="s">
        <v>254</v>
      </c>
      <c r="I129" s="252" t="s">
        <v>233</v>
      </c>
      <c r="J129" s="252" t="s">
        <v>234</v>
      </c>
      <c r="K129" s="60">
        <v>84.854699999999994</v>
      </c>
      <c r="L129" s="80">
        <v>55</v>
      </c>
      <c r="M129" s="133">
        <v>8</v>
      </c>
      <c r="N129" s="101">
        <v>8</v>
      </c>
      <c r="O129" s="255" t="s">
        <v>235</v>
      </c>
      <c r="P129" s="258" t="s">
        <v>236</v>
      </c>
      <c r="Q129" s="222" t="s">
        <v>237</v>
      </c>
      <c r="R129" s="225" t="s">
        <v>238</v>
      </c>
    </row>
    <row r="130" spans="1:19" s="18" customFormat="1" ht="16.5" customHeight="1" x14ac:dyDescent="0.15">
      <c r="A130" s="39"/>
      <c r="B130" s="238"/>
      <c r="C130" s="241"/>
      <c r="D130" s="246"/>
      <c r="E130" s="247"/>
      <c r="F130" s="248"/>
      <c r="G130" s="253"/>
      <c r="H130" s="253"/>
      <c r="I130" s="254"/>
      <c r="J130" s="254"/>
      <c r="K130" s="60">
        <v>84.9923</v>
      </c>
      <c r="L130" s="80">
        <v>11</v>
      </c>
      <c r="M130" s="133">
        <v>0</v>
      </c>
      <c r="N130" s="101">
        <v>0</v>
      </c>
      <c r="O130" s="256"/>
      <c r="P130" s="259"/>
      <c r="Q130" s="223"/>
      <c r="R130" s="226"/>
    </row>
    <row r="131" spans="1:19" s="18" customFormat="1" ht="15.75" customHeight="1" x14ac:dyDescent="0.15">
      <c r="A131" s="39"/>
      <c r="B131" s="239"/>
      <c r="C131" s="242"/>
      <c r="D131" s="249"/>
      <c r="E131" s="250"/>
      <c r="F131" s="251"/>
      <c r="G131" s="20" t="s">
        <v>239</v>
      </c>
      <c r="H131" s="22"/>
      <c r="I131" s="23"/>
      <c r="J131" s="23"/>
      <c r="K131" s="23"/>
      <c r="L131" s="79">
        <f>L129+L130</f>
        <v>66</v>
      </c>
      <c r="M131" s="132">
        <f>M129+M130</f>
        <v>8</v>
      </c>
      <c r="N131" s="100">
        <f>N129+N130</f>
        <v>8</v>
      </c>
      <c r="O131" s="257"/>
      <c r="P131" s="260"/>
      <c r="Q131" s="224"/>
      <c r="R131" s="227"/>
    </row>
    <row r="132" spans="1:19" s="18" customFormat="1" ht="15" thickBot="1" x14ac:dyDescent="0.2">
      <c r="A132" s="39"/>
      <c r="B132" s="228" t="s">
        <v>240</v>
      </c>
      <c r="C132" s="229"/>
      <c r="D132" s="229"/>
      <c r="E132" s="229"/>
      <c r="F132" s="229"/>
      <c r="G132" s="229"/>
      <c r="H132" s="229"/>
      <c r="I132" s="229"/>
      <c r="J132" s="229"/>
      <c r="K132" s="230"/>
      <c r="L132" s="86">
        <f>SUM(L131)</f>
        <v>66</v>
      </c>
      <c r="M132" s="140">
        <f>SUM(M131)</f>
        <v>8</v>
      </c>
      <c r="N132" s="148">
        <f>SUM(N131)</f>
        <v>8</v>
      </c>
      <c r="O132" s="89"/>
      <c r="P132" s="31"/>
      <c r="Q132" s="31"/>
      <c r="R132" s="32"/>
    </row>
    <row r="133" spans="1:19" s="18" customFormat="1" ht="14.25" thickTop="1" x14ac:dyDescent="0.15">
      <c r="A133" s="39"/>
      <c r="B133" s="39"/>
      <c r="C133" s="40"/>
      <c r="D133" s="41"/>
      <c r="E133" s="41"/>
      <c r="F133" s="41"/>
      <c r="G133" s="41"/>
      <c r="H133" s="41"/>
      <c r="I133" s="41"/>
      <c r="J133" s="41"/>
      <c r="K133" s="42"/>
      <c r="L133" s="43"/>
      <c r="M133" s="43"/>
      <c r="N133" s="43"/>
      <c r="O133" s="44"/>
      <c r="P133" s="44"/>
      <c r="Q133" s="44"/>
      <c r="R133" s="44"/>
    </row>
    <row r="134" spans="1:19" s="18" customFormat="1" x14ac:dyDescent="0.15">
      <c r="A134" s="39"/>
      <c r="B134" s="39"/>
      <c r="C134" s="40"/>
      <c r="D134" s="41"/>
      <c r="E134" s="41"/>
      <c r="F134" s="41"/>
      <c r="G134" s="41"/>
      <c r="H134" s="41"/>
      <c r="I134" s="41"/>
      <c r="J134" s="41"/>
      <c r="K134" s="42"/>
      <c r="L134" s="43"/>
      <c r="M134" s="43"/>
      <c r="N134" s="43"/>
      <c r="O134" s="44"/>
      <c r="P134" s="44"/>
      <c r="Q134" s="44"/>
      <c r="R134" s="44"/>
    </row>
    <row r="135" spans="1:19" s="18" customFormat="1" x14ac:dyDescent="0.15">
      <c r="A135" s="39"/>
      <c r="B135" s="39"/>
      <c r="C135" s="40"/>
      <c r="D135" s="41"/>
      <c r="E135" s="41"/>
      <c r="F135" s="41"/>
      <c r="G135" s="41"/>
      <c r="H135" s="41"/>
      <c r="I135" s="41"/>
      <c r="J135" s="41"/>
      <c r="K135" s="42"/>
      <c r="L135" s="43"/>
      <c r="M135" s="43"/>
      <c r="N135" s="43"/>
      <c r="O135" s="44"/>
      <c r="P135" s="44"/>
      <c r="Q135" s="44"/>
      <c r="R135" s="44"/>
    </row>
    <row r="136" spans="1:19" s="18" customFormat="1" x14ac:dyDescent="0.15">
      <c r="A136" s="39"/>
      <c r="B136" s="39"/>
      <c r="C136" s="40"/>
      <c r="D136" s="41"/>
      <c r="E136" s="41"/>
      <c r="F136" s="41"/>
      <c r="G136" s="41"/>
      <c r="H136" s="41"/>
      <c r="I136" s="41"/>
      <c r="J136" s="41"/>
      <c r="K136" s="42"/>
      <c r="L136" s="43"/>
      <c r="M136" s="43"/>
      <c r="N136" s="43"/>
      <c r="O136" s="44"/>
      <c r="P136" s="44"/>
      <c r="Q136" s="44"/>
      <c r="R136" s="44"/>
    </row>
    <row r="137" spans="1:19" s="18" customFormat="1" x14ac:dyDescent="0.15">
      <c r="A137" s="39"/>
      <c r="B137" s="39"/>
      <c r="C137" s="40"/>
      <c r="D137" s="41"/>
      <c r="E137" s="41"/>
      <c r="F137" s="41"/>
      <c r="G137" s="41"/>
      <c r="H137" s="41"/>
      <c r="I137" s="41"/>
      <c r="J137" s="41"/>
      <c r="K137" s="42"/>
      <c r="L137" s="43"/>
      <c r="M137" s="43"/>
      <c r="N137" s="43"/>
      <c r="O137" s="44"/>
      <c r="P137" s="44"/>
      <c r="Q137" s="44"/>
      <c r="R137" s="44"/>
    </row>
    <row r="138" spans="1:19" s="18" customFormat="1" x14ac:dyDescent="0.15">
      <c r="A138" s="39"/>
      <c r="B138" s="39"/>
      <c r="C138" s="40"/>
      <c r="D138" s="41"/>
      <c r="E138" s="41"/>
      <c r="F138" s="41"/>
      <c r="G138" s="41"/>
      <c r="H138" s="41"/>
      <c r="I138" s="41"/>
      <c r="J138" s="41"/>
      <c r="K138" s="42"/>
      <c r="L138" s="43"/>
      <c r="M138" s="43"/>
      <c r="N138" s="43"/>
      <c r="O138" s="44"/>
      <c r="P138" s="44"/>
      <c r="Q138" s="44"/>
      <c r="R138" s="44"/>
    </row>
    <row r="139" spans="1:19" s="18" customFormat="1" x14ac:dyDescent="0.15">
      <c r="A139" s="39"/>
      <c r="B139" s="39"/>
      <c r="C139" s="40"/>
      <c r="D139" s="41"/>
      <c r="E139" s="41"/>
      <c r="F139" s="41"/>
      <c r="G139" s="41"/>
      <c r="H139" s="41"/>
      <c r="I139" s="41"/>
      <c r="J139" s="41"/>
      <c r="K139" s="42"/>
      <c r="L139" s="43"/>
      <c r="M139" s="43"/>
      <c r="N139" s="43"/>
      <c r="O139" s="44"/>
      <c r="P139" s="44"/>
      <c r="Q139" s="44"/>
      <c r="R139" s="44"/>
    </row>
    <row r="140" spans="1:19" s="18" customFormat="1" x14ac:dyDescent="0.15">
      <c r="A140" s="39"/>
      <c r="B140" s="39"/>
      <c r="C140" s="40"/>
      <c r="D140" s="41"/>
      <c r="E140" s="41"/>
      <c r="F140" s="41"/>
      <c r="G140" s="41"/>
      <c r="H140" s="41"/>
      <c r="I140" s="41"/>
      <c r="J140" s="41"/>
      <c r="K140" s="42"/>
      <c r="L140" s="43"/>
      <c r="M140" s="43"/>
      <c r="N140" s="43"/>
      <c r="O140" s="44"/>
      <c r="P140" s="44"/>
      <c r="Q140" s="44"/>
      <c r="R140" s="44"/>
    </row>
    <row r="141" spans="1:19" s="18" customFormat="1" x14ac:dyDescent="0.15">
      <c r="A141" s="39"/>
      <c r="B141" s="39"/>
      <c r="C141" s="40"/>
      <c r="D141" s="41"/>
      <c r="E141" s="41"/>
      <c r="F141" s="41"/>
      <c r="G141" s="41"/>
      <c r="H141" s="41"/>
      <c r="I141" s="41"/>
      <c r="J141" s="41"/>
      <c r="K141" s="42"/>
      <c r="L141" s="43"/>
      <c r="M141" s="43"/>
      <c r="N141" s="43"/>
      <c r="O141" s="44"/>
      <c r="P141" s="44"/>
      <c r="Q141" s="44"/>
      <c r="R141" s="44"/>
    </row>
    <row r="142" spans="1:19" s="18" customFormat="1" x14ac:dyDescent="0.15">
      <c r="A142" s="39"/>
      <c r="B142" s="39"/>
      <c r="C142" s="40"/>
      <c r="D142" s="41"/>
      <c r="E142" s="41"/>
      <c r="F142" s="41"/>
      <c r="G142" s="41"/>
      <c r="H142" s="41"/>
      <c r="I142" s="41"/>
      <c r="J142" s="41"/>
      <c r="K142" s="42"/>
      <c r="L142" s="43"/>
      <c r="M142" s="43"/>
      <c r="N142" s="43"/>
      <c r="O142" s="44"/>
      <c r="P142" s="44"/>
      <c r="Q142" s="44"/>
      <c r="R142" s="44"/>
    </row>
    <row r="143" spans="1:19" x14ac:dyDescent="0.15">
      <c r="A143" s="39"/>
      <c r="B143" s="39"/>
      <c r="C143" s="40"/>
      <c r="D143" s="41"/>
      <c r="E143" s="41"/>
      <c r="F143" s="41"/>
      <c r="G143" s="41"/>
      <c r="H143" s="41"/>
      <c r="I143" s="41"/>
      <c r="J143" s="41"/>
      <c r="K143" s="42"/>
      <c r="L143" s="43"/>
      <c r="M143" s="43"/>
      <c r="N143" s="43"/>
      <c r="O143" s="44"/>
      <c r="P143" s="44"/>
      <c r="Q143" s="44"/>
      <c r="R143" s="44"/>
      <c r="S143" s="18"/>
    </row>
    <row r="144" spans="1:19" x14ac:dyDescent="0.15">
      <c r="A144" s="39"/>
      <c r="B144" s="39"/>
      <c r="C144" s="40"/>
      <c r="D144" s="41"/>
      <c r="E144" s="41"/>
      <c r="F144" s="41"/>
      <c r="G144" s="41"/>
      <c r="H144" s="41"/>
      <c r="I144" s="41"/>
      <c r="J144" s="41"/>
      <c r="K144" s="42"/>
      <c r="L144" s="43"/>
      <c r="M144" s="43"/>
      <c r="N144" s="43"/>
      <c r="O144" s="44"/>
      <c r="P144" s="44"/>
      <c r="Q144" s="44"/>
      <c r="R144" s="44"/>
      <c r="S144" s="18"/>
    </row>
    <row r="145" spans="1:19" x14ac:dyDescent="0.15">
      <c r="A145" s="39"/>
      <c r="B145" s="39"/>
      <c r="C145" s="40"/>
      <c r="D145" s="41"/>
      <c r="E145" s="41"/>
      <c r="F145" s="41"/>
      <c r="G145" s="41"/>
      <c r="H145" s="41"/>
      <c r="I145" s="41"/>
      <c r="J145" s="41"/>
      <c r="K145" s="42"/>
      <c r="L145" s="43"/>
      <c r="M145" s="43"/>
      <c r="N145" s="43"/>
      <c r="O145" s="44"/>
      <c r="P145" s="44"/>
      <c r="Q145" s="44"/>
      <c r="R145" s="44"/>
      <c r="S145" s="18"/>
    </row>
    <row r="146" spans="1:19" x14ac:dyDescent="0.15">
      <c r="A146" s="39"/>
      <c r="B146" s="39"/>
      <c r="C146" s="40"/>
      <c r="D146" s="41"/>
      <c r="E146" s="41"/>
      <c r="F146" s="41"/>
      <c r="G146" s="41"/>
      <c r="H146" s="41"/>
      <c r="I146" s="41"/>
      <c r="J146" s="41"/>
      <c r="K146" s="42"/>
      <c r="L146" s="43"/>
      <c r="M146" s="43"/>
      <c r="N146" s="43"/>
      <c r="O146" s="44"/>
      <c r="P146" s="44"/>
      <c r="Q146" s="44"/>
      <c r="R146" s="44"/>
      <c r="S146" s="18"/>
    </row>
    <row r="147" spans="1:19" x14ac:dyDescent="0.15">
      <c r="A147" s="39"/>
      <c r="B147" s="39"/>
      <c r="C147" s="40"/>
      <c r="D147" s="41"/>
      <c r="E147" s="41"/>
      <c r="F147" s="41"/>
      <c r="G147" s="41"/>
      <c r="H147" s="41"/>
      <c r="I147" s="41"/>
      <c r="J147" s="41"/>
      <c r="K147" s="42"/>
      <c r="L147" s="43"/>
      <c r="M147" s="43"/>
      <c r="N147" s="43"/>
      <c r="O147" s="44"/>
      <c r="P147" s="44"/>
      <c r="Q147" s="44"/>
      <c r="R147" s="44"/>
      <c r="S147" s="18"/>
    </row>
    <row r="148" spans="1:19" x14ac:dyDescent="0.15">
      <c r="A148" s="39"/>
      <c r="B148" s="39"/>
      <c r="C148" s="40"/>
      <c r="D148" s="41"/>
      <c r="E148" s="41"/>
      <c r="F148" s="41"/>
      <c r="G148" s="41"/>
      <c r="H148" s="41"/>
      <c r="I148" s="41"/>
      <c r="J148" s="41"/>
      <c r="K148" s="42"/>
      <c r="L148" s="43"/>
      <c r="M148" s="43"/>
      <c r="N148" s="43"/>
      <c r="O148" s="44"/>
      <c r="P148" s="44"/>
      <c r="Q148" s="44"/>
      <c r="R148" s="44"/>
      <c r="S148" s="18"/>
    </row>
    <row r="149" spans="1:19" x14ac:dyDescent="0.15">
      <c r="A149" s="39"/>
      <c r="B149" s="39"/>
      <c r="C149" s="40"/>
      <c r="D149" s="41"/>
      <c r="E149" s="41"/>
      <c r="F149" s="41"/>
      <c r="G149" s="41"/>
      <c r="H149" s="41"/>
      <c r="I149" s="41"/>
      <c r="J149" s="41"/>
      <c r="K149" s="42"/>
      <c r="L149" s="43"/>
      <c r="M149" s="43"/>
      <c r="N149" s="43"/>
      <c r="O149" s="44"/>
      <c r="P149" s="44"/>
      <c r="Q149" s="44"/>
      <c r="R149" s="44"/>
      <c r="S149" s="18"/>
    </row>
    <row r="150" spans="1:19" x14ac:dyDescent="0.15">
      <c r="A150" s="39"/>
      <c r="B150" s="39"/>
      <c r="C150" s="40"/>
      <c r="D150" s="41"/>
      <c r="E150" s="41"/>
      <c r="F150" s="41"/>
      <c r="G150" s="41"/>
      <c r="H150" s="41"/>
      <c r="I150" s="41"/>
      <c r="J150" s="41"/>
      <c r="K150" s="42"/>
      <c r="L150" s="43"/>
      <c r="M150" s="43"/>
      <c r="N150" s="43"/>
      <c r="O150" s="44"/>
      <c r="P150" s="44"/>
      <c r="Q150" s="44"/>
      <c r="R150" s="44"/>
      <c r="S150" s="18"/>
    </row>
    <row r="151" spans="1:19" x14ac:dyDescent="0.15">
      <c r="A151" s="39"/>
      <c r="B151" s="39"/>
      <c r="C151" s="40"/>
      <c r="D151" s="41"/>
      <c r="E151" s="41"/>
      <c r="F151" s="41"/>
      <c r="G151" s="41"/>
      <c r="H151" s="41"/>
      <c r="I151" s="41"/>
      <c r="J151" s="41"/>
      <c r="K151" s="42"/>
      <c r="L151" s="43"/>
      <c r="M151" s="43"/>
      <c r="N151" s="43"/>
      <c r="O151" s="44"/>
      <c r="P151" s="44"/>
      <c r="Q151" s="44"/>
      <c r="R151" s="44"/>
      <c r="S151" s="18"/>
    </row>
    <row r="152" spans="1:19" x14ac:dyDescent="0.15">
      <c r="A152" s="39"/>
      <c r="B152" s="39"/>
      <c r="C152" s="40"/>
      <c r="D152" s="41"/>
      <c r="E152" s="41"/>
      <c r="F152" s="41"/>
      <c r="G152" s="41"/>
      <c r="H152" s="41"/>
      <c r="I152" s="41"/>
      <c r="J152" s="41"/>
      <c r="K152" s="42"/>
      <c r="L152" s="43"/>
      <c r="M152" s="43"/>
      <c r="N152" s="43"/>
      <c r="O152" s="44"/>
      <c r="P152" s="44"/>
      <c r="Q152" s="44"/>
      <c r="R152" s="44"/>
      <c r="S152" s="18"/>
    </row>
    <row r="153" spans="1:19" x14ac:dyDescent="0.15">
      <c r="A153" s="39"/>
      <c r="B153" s="39"/>
      <c r="C153" s="40"/>
      <c r="D153" s="41"/>
      <c r="E153" s="41"/>
      <c r="F153" s="41"/>
      <c r="G153" s="41"/>
      <c r="H153" s="41"/>
      <c r="I153" s="41"/>
      <c r="J153" s="41"/>
      <c r="K153" s="42"/>
      <c r="L153" s="43"/>
      <c r="M153" s="43"/>
      <c r="N153" s="43"/>
      <c r="O153" s="44"/>
      <c r="P153" s="44"/>
      <c r="Q153" s="44"/>
      <c r="R153" s="44"/>
      <c r="S153" s="18"/>
    </row>
    <row r="154" spans="1:19" x14ac:dyDescent="0.15">
      <c r="A154" s="39"/>
      <c r="B154" s="39"/>
      <c r="C154" s="40"/>
      <c r="D154" s="41"/>
      <c r="E154" s="41"/>
      <c r="F154" s="41"/>
      <c r="G154" s="41"/>
      <c r="H154" s="41"/>
      <c r="I154" s="41"/>
      <c r="J154" s="41"/>
      <c r="K154" s="42"/>
      <c r="L154" s="43"/>
      <c r="M154" s="43"/>
      <c r="N154" s="43"/>
      <c r="O154" s="44"/>
      <c r="P154" s="44"/>
      <c r="Q154" s="44"/>
      <c r="R154" s="44"/>
      <c r="S154" s="18"/>
    </row>
    <row r="155" spans="1:19" x14ac:dyDescent="0.15">
      <c r="A155" s="39"/>
      <c r="B155" s="39"/>
      <c r="C155" s="40"/>
      <c r="D155" s="41"/>
      <c r="E155" s="41"/>
      <c r="F155" s="41"/>
      <c r="G155" s="41"/>
      <c r="H155" s="41"/>
      <c r="I155" s="41"/>
      <c r="J155" s="41"/>
      <c r="K155" s="42"/>
      <c r="L155" s="43"/>
      <c r="M155" s="43"/>
      <c r="N155" s="43"/>
      <c r="O155" s="44"/>
      <c r="P155" s="44"/>
      <c r="Q155" s="44"/>
      <c r="R155" s="44"/>
      <c r="S155" s="18"/>
    </row>
    <row r="156" spans="1:19" x14ac:dyDescent="0.15">
      <c r="A156" s="39"/>
      <c r="B156" s="39"/>
      <c r="C156" s="40"/>
      <c r="D156" s="41"/>
      <c r="E156" s="41"/>
      <c r="F156" s="41"/>
      <c r="G156" s="41"/>
      <c r="H156" s="41"/>
      <c r="I156" s="41"/>
      <c r="J156" s="41"/>
      <c r="K156" s="42"/>
      <c r="L156" s="43"/>
      <c r="M156" s="43"/>
      <c r="N156" s="43"/>
      <c r="O156" s="44"/>
      <c r="P156" s="44"/>
      <c r="Q156" s="44"/>
      <c r="R156" s="44"/>
      <c r="S156" s="18"/>
    </row>
    <row r="157" spans="1:19" x14ac:dyDescent="0.15">
      <c r="A157" s="39"/>
      <c r="B157" s="39"/>
      <c r="C157" s="40"/>
      <c r="D157" s="41"/>
      <c r="E157" s="41"/>
      <c r="F157" s="41"/>
      <c r="G157" s="41"/>
      <c r="H157" s="41"/>
      <c r="I157" s="41"/>
      <c r="J157" s="41"/>
      <c r="K157" s="42"/>
      <c r="L157" s="43"/>
      <c r="M157" s="43"/>
      <c r="N157" s="43"/>
      <c r="O157" s="44"/>
      <c r="P157" s="44"/>
      <c r="Q157" s="44"/>
      <c r="R157" s="44"/>
      <c r="S157" s="18"/>
    </row>
    <row r="158" spans="1:19" x14ac:dyDescent="0.15">
      <c r="A158" s="39"/>
      <c r="B158" s="39"/>
      <c r="C158" s="40"/>
      <c r="D158" s="41"/>
      <c r="E158" s="41"/>
      <c r="F158" s="41"/>
      <c r="G158" s="41"/>
      <c r="H158" s="41"/>
      <c r="I158" s="41"/>
      <c r="J158" s="41"/>
      <c r="K158" s="42"/>
      <c r="L158" s="43"/>
      <c r="M158" s="43"/>
      <c r="N158" s="43"/>
      <c r="O158" s="44"/>
      <c r="P158" s="44"/>
      <c r="Q158" s="44"/>
      <c r="R158" s="44"/>
      <c r="S158" s="18"/>
    </row>
    <row r="159" spans="1:19" x14ac:dyDescent="0.15">
      <c r="A159" s="39"/>
      <c r="B159" s="39"/>
      <c r="C159" s="40"/>
      <c r="D159" s="41"/>
      <c r="E159" s="41"/>
      <c r="F159" s="41"/>
      <c r="G159" s="41"/>
      <c r="H159" s="41"/>
      <c r="I159" s="41"/>
      <c r="J159" s="41"/>
      <c r="K159" s="42"/>
      <c r="L159" s="43"/>
      <c r="M159" s="43"/>
      <c r="N159" s="43"/>
      <c r="O159" s="44"/>
      <c r="P159" s="44"/>
      <c r="Q159" s="44"/>
      <c r="R159" s="44"/>
      <c r="S159" s="18"/>
    </row>
    <row r="160" spans="1:19" x14ac:dyDescent="0.15">
      <c r="A160" s="39"/>
      <c r="B160" s="39"/>
      <c r="C160" s="40"/>
      <c r="D160" s="41"/>
      <c r="E160" s="41"/>
      <c r="F160" s="41"/>
      <c r="G160" s="41"/>
      <c r="H160" s="41"/>
      <c r="I160" s="41"/>
      <c r="J160" s="41"/>
      <c r="K160" s="42"/>
      <c r="L160" s="43"/>
      <c r="M160" s="43"/>
      <c r="N160" s="43"/>
      <c r="O160" s="44"/>
      <c r="P160" s="44"/>
      <c r="Q160" s="44"/>
      <c r="R160" s="44"/>
      <c r="S160" s="18"/>
    </row>
    <row r="161" spans="1:19" x14ac:dyDescent="0.15">
      <c r="A161" s="39"/>
      <c r="B161" s="39"/>
      <c r="C161" s="40"/>
      <c r="D161" s="41"/>
      <c r="E161" s="41"/>
      <c r="F161" s="41"/>
      <c r="G161" s="41"/>
      <c r="H161" s="41"/>
      <c r="I161" s="41"/>
      <c r="J161" s="41"/>
      <c r="K161" s="42"/>
      <c r="L161" s="43"/>
      <c r="M161" s="43"/>
      <c r="N161" s="43"/>
      <c r="O161" s="44"/>
      <c r="P161" s="44"/>
      <c r="Q161" s="44"/>
      <c r="R161" s="44"/>
      <c r="S161" s="18"/>
    </row>
    <row r="162" spans="1:19" x14ac:dyDescent="0.15">
      <c r="A162" s="39"/>
      <c r="B162" s="39"/>
      <c r="C162" s="40"/>
      <c r="D162" s="41"/>
      <c r="E162" s="41"/>
      <c r="F162" s="41"/>
      <c r="G162" s="41"/>
      <c r="H162" s="41"/>
      <c r="I162" s="41"/>
      <c r="J162" s="41"/>
      <c r="K162" s="42"/>
      <c r="L162" s="43"/>
      <c r="M162" s="43"/>
      <c r="N162" s="43"/>
      <c r="O162" s="44"/>
      <c r="P162" s="44"/>
      <c r="Q162" s="44"/>
      <c r="R162" s="44"/>
      <c r="S162" s="18"/>
    </row>
    <row r="163" spans="1:19" x14ac:dyDescent="0.15">
      <c r="A163" s="39"/>
      <c r="B163" s="39"/>
      <c r="C163" s="40"/>
      <c r="D163" s="41"/>
      <c r="E163" s="41"/>
      <c r="F163" s="41"/>
      <c r="G163" s="41"/>
      <c r="H163" s="41"/>
      <c r="I163" s="41"/>
      <c r="J163" s="41"/>
      <c r="K163" s="42"/>
      <c r="L163" s="43"/>
      <c r="M163" s="43"/>
      <c r="N163" s="43"/>
      <c r="O163" s="44"/>
      <c r="P163" s="44"/>
      <c r="Q163" s="44"/>
      <c r="R163" s="44"/>
      <c r="S163" s="18"/>
    </row>
    <row r="164" spans="1:19" x14ac:dyDescent="0.15">
      <c r="A164" s="39"/>
      <c r="B164" s="39"/>
      <c r="C164" s="40"/>
      <c r="D164" s="41"/>
      <c r="E164" s="41"/>
      <c r="F164" s="41"/>
      <c r="G164" s="41"/>
      <c r="H164" s="41"/>
      <c r="I164" s="41"/>
      <c r="J164" s="41"/>
      <c r="K164" s="42"/>
      <c r="L164" s="43"/>
      <c r="M164" s="43"/>
      <c r="N164" s="43"/>
      <c r="O164" s="44"/>
      <c r="P164" s="44"/>
      <c r="Q164" s="44"/>
      <c r="R164" s="44"/>
      <c r="S164" s="18"/>
    </row>
    <row r="165" spans="1:19" x14ac:dyDescent="0.15">
      <c r="A165" s="39"/>
      <c r="B165" s="39"/>
      <c r="C165" s="40"/>
      <c r="D165" s="41"/>
      <c r="E165" s="41"/>
      <c r="F165" s="41"/>
      <c r="G165" s="41"/>
      <c r="H165" s="41"/>
      <c r="I165" s="41"/>
      <c r="J165" s="41"/>
      <c r="K165" s="42"/>
      <c r="L165" s="43"/>
      <c r="M165" s="43"/>
      <c r="N165" s="43"/>
      <c r="O165" s="44"/>
      <c r="P165" s="44"/>
      <c r="Q165" s="44"/>
      <c r="R165" s="44"/>
      <c r="S165" s="18"/>
    </row>
    <row r="166" spans="1:19" x14ac:dyDescent="0.15">
      <c r="A166" s="39"/>
      <c r="B166" s="39"/>
      <c r="C166" s="40"/>
      <c r="D166" s="41"/>
      <c r="E166" s="41"/>
      <c r="F166" s="41"/>
      <c r="G166" s="41"/>
      <c r="H166" s="41"/>
      <c r="I166" s="41"/>
      <c r="J166" s="41"/>
      <c r="K166" s="42"/>
      <c r="L166" s="43"/>
      <c r="M166" s="43"/>
      <c r="N166" s="43"/>
      <c r="O166" s="44"/>
      <c r="P166" s="44"/>
      <c r="Q166" s="44"/>
      <c r="R166" s="44"/>
      <c r="S166" s="18"/>
    </row>
    <row r="167" spans="1:19" x14ac:dyDescent="0.15">
      <c r="A167" s="39"/>
      <c r="B167" s="39"/>
      <c r="C167" s="40"/>
      <c r="D167" s="41"/>
      <c r="E167" s="41"/>
      <c r="F167" s="41"/>
      <c r="G167" s="41"/>
      <c r="H167" s="41"/>
      <c r="I167" s="41"/>
      <c r="J167" s="41"/>
      <c r="K167" s="42"/>
      <c r="L167" s="43"/>
      <c r="M167" s="43"/>
      <c r="N167" s="43"/>
      <c r="O167" s="44"/>
      <c r="P167" s="44"/>
      <c r="Q167" s="44"/>
      <c r="R167" s="44"/>
      <c r="S167" s="18"/>
    </row>
    <row r="168" spans="1:19" x14ac:dyDescent="0.15">
      <c r="A168" s="39"/>
      <c r="B168" s="39"/>
      <c r="C168" s="40"/>
      <c r="D168" s="41"/>
      <c r="E168" s="41"/>
      <c r="F168" s="41"/>
      <c r="G168" s="41"/>
      <c r="H168" s="41"/>
      <c r="I168" s="41"/>
      <c r="J168" s="41"/>
      <c r="K168" s="42"/>
      <c r="L168" s="43"/>
      <c r="M168" s="43"/>
      <c r="N168" s="43"/>
      <c r="O168" s="44"/>
      <c r="P168" s="44"/>
      <c r="Q168" s="44"/>
      <c r="R168" s="44"/>
      <c r="S168" s="18"/>
    </row>
    <row r="169" spans="1:19" x14ac:dyDescent="0.15">
      <c r="A169" s="39"/>
      <c r="B169" s="39"/>
      <c r="C169" s="40"/>
      <c r="D169" s="41"/>
      <c r="E169" s="41"/>
      <c r="F169" s="41"/>
      <c r="G169" s="41"/>
      <c r="H169" s="41"/>
      <c r="I169" s="41"/>
      <c r="J169" s="41"/>
      <c r="K169" s="42"/>
      <c r="L169" s="43"/>
      <c r="M169" s="43"/>
      <c r="N169" s="43"/>
      <c r="O169" s="44"/>
      <c r="P169" s="44"/>
      <c r="Q169" s="44"/>
      <c r="R169" s="44"/>
      <c r="S169" s="18"/>
    </row>
    <row r="170" spans="1:19" x14ac:dyDescent="0.15">
      <c r="A170" s="39"/>
      <c r="B170" s="39"/>
      <c r="C170" s="40"/>
      <c r="D170" s="41"/>
      <c r="E170" s="41"/>
      <c r="F170" s="41"/>
      <c r="G170" s="41"/>
      <c r="H170" s="41"/>
      <c r="I170" s="41"/>
      <c r="J170" s="41"/>
      <c r="K170" s="42"/>
      <c r="L170" s="43"/>
      <c r="M170" s="43"/>
      <c r="N170" s="43"/>
      <c r="O170" s="44"/>
      <c r="P170" s="44"/>
      <c r="Q170" s="44"/>
      <c r="R170" s="44"/>
      <c r="S170" s="18"/>
    </row>
    <row r="171" spans="1:19" x14ac:dyDescent="0.15">
      <c r="A171" s="39"/>
      <c r="B171" s="39"/>
      <c r="C171" s="40"/>
      <c r="D171" s="41"/>
      <c r="E171" s="41"/>
      <c r="F171" s="41"/>
      <c r="G171" s="41"/>
      <c r="H171" s="41"/>
      <c r="I171" s="41"/>
      <c r="J171" s="41"/>
      <c r="K171" s="42"/>
      <c r="L171" s="43"/>
      <c r="M171" s="43"/>
      <c r="N171" s="43"/>
      <c r="O171" s="44"/>
      <c r="P171" s="44"/>
      <c r="Q171" s="44"/>
      <c r="R171" s="44"/>
      <c r="S171" s="18"/>
    </row>
    <row r="172" spans="1:19" x14ac:dyDescent="0.15">
      <c r="A172" s="39"/>
      <c r="B172" s="39"/>
      <c r="C172" s="40"/>
      <c r="D172" s="41"/>
      <c r="E172" s="41"/>
      <c r="F172" s="41"/>
      <c r="G172" s="41"/>
      <c r="H172" s="41"/>
      <c r="I172" s="41"/>
      <c r="J172" s="41"/>
      <c r="K172" s="42"/>
      <c r="L172" s="43"/>
      <c r="M172" s="43"/>
      <c r="N172" s="43"/>
      <c r="O172" s="44"/>
      <c r="P172" s="44"/>
      <c r="Q172" s="44"/>
      <c r="R172" s="44"/>
      <c r="S172" s="18"/>
    </row>
    <row r="173" spans="1:19" x14ac:dyDescent="0.15">
      <c r="A173" s="39"/>
      <c r="B173" s="39"/>
      <c r="C173" s="40"/>
      <c r="D173" s="41"/>
      <c r="E173" s="41"/>
      <c r="F173" s="41"/>
      <c r="G173" s="41"/>
      <c r="H173" s="41"/>
      <c r="I173" s="41"/>
      <c r="J173" s="41"/>
      <c r="K173" s="42"/>
      <c r="L173" s="43"/>
      <c r="M173" s="43"/>
      <c r="N173" s="43"/>
      <c r="O173" s="44"/>
      <c r="P173" s="44"/>
      <c r="Q173" s="44"/>
      <c r="R173" s="44"/>
      <c r="S173" s="18"/>
    </row>
    <row r="174" spans="1:19" x14ac:dyDescent="0.15">
      <c r="A174" s="39"/>
      <c r="B174" s="39"/>
      <c r="C174" s="40"/>
      <c r="D174" s="41"/>
      <c r="E174" s="41"/>
      <c r="F174" s="41"/>
      <c r="G174" s="41"/>
      <c r="H174" s="41"/>
      <c r="I174" s="41"/>
      <c r="J174" s="41"/>
      <c r="K174" s="42"/>
      <c r="L174" s="43"/>
      <c r="M174" s="43"/>
      <c r="N174" s="43"/>
      <c r="O174" s="44"/>
      <c r="P174" s="44"/>
      <c r="Q174" s="44"/>
      <c r="R174" s="44"/>
      <c r="S174" s="18"/>
    </row>
    <row r="175" spans="1:19" x14ac:dyDescent="0.15">
      <c r="A175" s="39"/>
      <c r="B175" s="39"/>
      <c r="C175" s="40"/>
      <c r="D175" s="41"/>
      <c r="E175" s="41"/>
      <c r="F175" s="41"/>
      <c r="G175" s="41"/>
      <c r="H175" s="41"/>
      <c r="I175" s="41"/>
      <c r="J175" s="41"/>
      <c r="K175" s="42"/>
      <c r="L175" s="43"/>
      <c r="M175" s="43"/>
      <c r="N175" s="43"/>
      <c r="O175" s="44"/>
      <c r="P175" s="44"/>
      <c r="Q175" s="44"/>
      <c r="R175" s="44"/>
      <c r="S175" s="18"/>
    </row>
    <row r="176" spans="1:19" x14ac:dyDescent="0.15">
      <c r="A176" s="39"/>
      <c r="B176" s="39"/>
      <c r="C176" s="40"/>
      <c r="D176" s="41"/>
      <c r="E176" s="41"/>
      <c r="F176" s="41"/>
      <c r="G176" s="41"/>
      <c r="H176" s="41"/>
      <c r="I176" s="41"/>
      <c r="J176" s="41"/>
      <c r="K176" s="42"/>
      <c r="L176" s="43"/>
      <c r="M176" s="43"/>
      <c r="N176" s="43"/>
      <c r="O176" s="44"/>
      <c r="P176" s="44"/>
      <c r="Q176" s="44"/>
      <c r="R176" s="44"/>
      <c r="S176" s="18"/>
    </row>
    <row r="177" spans="1:19" x14ac:dyDescent="0.15">
      <c r="A177" s="39"/>
      <c r="B177" s="39"/>
      <c r="C177" s="40"/>
      <c r="D177" s="41"/>
      <c r="E177" s="41"/>
      <c r="F177" s="41"/>
      <c r="G177" s="41"/>
      <c r="H177" s="41"/>
      <c r="I177" s="41"/>
      <c r="J177" s="41"/>
      <c r="K177" s="42"/>
      <c r="L177" s="43"/>
      <c r="M177" s="43"/>
      <c r="N177" s="43"/>
      <c r="O177" s="44"/>
      <c r="P177" s="44"/>
      <c r="Q177" s="44"/>
      <c r="R177" s="44"/>
      <c r="S177" s="18"/>
    </row>
    <row r="178" spans="1:19" x14ac:dyDescent="0.15">
      <c r="A178" s="39"/>
      <c r="B178" s="39"/>
      <c r="C178" s="40"/>
      <c r="D178" s="41"/>
      <c r="E178" s="41"/>
      <c r="F178" s="41"/>
      <c r="G178" s="41"/>
      <c r="H178" s="41"/>
      <c r="I178" s="41"/>
      <c r="J178" s="41"/>
      <c r="K178" s="42"/>
      <c r="L178" s="43"/>
      <c r="M178" s="43"/>
      <c r="N178" s="43"/>
      <c r="O178" s="44"/>
      <c r="P178" s="44"/>
      <c r="Q178" s="44"/>
      <c r="R178" s="44"/>
      <c r="S178" s="18"/>
    </row>
    <row r="179" spans="1:19" x14ac:dyDescent="0.15">
      <c r="A179" s="39"/>
      <c r="B179" s="39"/>
      <c r="C179" s="40"/>
      <c r="D179" s="41"/>
      <c r="E179" s="41"/>
      <c r="F179" s="41"/>
      <c r="G179" s="41"/>
      <c r="H179" s="41"/>
      <c r="I179" s="41"/>
      <c r="J179" s="41"/>
      <c r="K179" s="42"/>
      <c r="L179" s="43"/>
      <c r="M179" s="43"/>
      <c r="N179" s="43"/>
      <c r="O179" s="44"/>
      <c r="P179" s="44"/>
      <c r="Q179" s="44"/>
      <c r="R179" s="44"/>
      <c r="S179" s="18"/>
    </row>
    <row r="180" spans="1:19" x14ac:dyDescent="0.15">
      <c r="A180" s="39"/>
      <c r="B180" s="39"/>
      <c r="C180" s="40"/>
      <c r="D180" s="41"/>
      <c r="E180" s="41"/>
      <c r="F180" s="41"/>
      <c r="G180" s="41"/>
      <c r="H180" s="41"/>
      <c r="I180" s="41"/>
      <c r="J180" s="41"/>
      <c r="K180" s="42"/>
      <c r="L180" s="43"/>
      <c r="M180" s="43"/>
      <c r="N180" s="43"/>
      <c r="O180" s="44"/>
      <c r="P180" s="44"/>
      <c r="Q180" s="44"/>
      <c r="R180" s="44"/>
      <c r="S180" s="18"/>
    </row>
    <row r="181" spans="1:19" x14ac:dyDescent="0.15">
      <c r="A181" s="39"/>
      <c r="B181" s="39"/>
      <c r="C181" s="40"/>
      <c r="D181" s="41"/>
      <c r="E181" s="41"/>
      <c r="F181" s="41"/>
      <c r="G181" s="41"/>
      <c r="H181" s="41"/>
      <c r="I181" s="41"/>
      <c r="J181" s="41"/>
      <c r="K181" s="42"/>
      <c r="L181" s="43"/>
      <c r="M181" s="43"/>
      <c r="N181" s="43"/>
      <c r="O181" s="44"/>
      <c r="P181" s="44"/>
      <c r="Q181" s="44"/>
      <c r="R181" s="44"/>
      <c r="S181" s="18"/>
    </row>
    <row r="182" spans="1:19" x14ac:dyDescent="0.15">
      <c r="A182" s="39"/>
      <c r="B182" s="39"/>
      <c r="C182" s="40"/>
      <c r="D182" s="41"/>
      <c r="E182" s="41"/>
      <c r="F182" s="41"/>
      <c r="G182" s="41"/>
      <c r="H182" s="41"/>
      <c r="I182" s="41"/>
      <c r="J182" s="41"/>
      <c r="K182" s="42"/>
      <c r="L182" s="43"/>
      <c r="M182" s="43"/>
      <c r="N182" s="43"/>
      <c r="O182" s="44"/>
      <c r="P182" s="44"/>
      <c r="Q182" s="44"/>
      <c r="R182" s="44"/>
      <c r="S182" s="18"/>
    </row>
    <row r="183" spans="1:19" x14ac:dyDescent="0.15">
      <c r="A183" s="39"/>
      <c r="B183" s="39"/>
      <c r="C183" s="40"/>
      <c r="D183" s="41"/>
      <c r="E183" s="41"/>
      <c r="F183" s="41"/>
      <c r="G183" s="41"/>
      <c r="H183" s="41"/>
      <c r="I183" s="41"/>
      <c r="J183" s="41"/>
      <c r="K183" s="42"/>
      <c r="L183" s="43"/>
      <c r="M183" s="43"/>
      <c r="N183" s="43"/>
      <c r="O183" s="44"/>
      <c r="P183" s="44"/>
      <c r="Q183" s="44"/>
      <c r="R183" s="44"/>
      <c r="S183" s="18"/>
    </row>
    <row r="184" spans="1:19" x14ac:dyDescent="0.15">
      <c r="A184" s="39"/>
      <c r="B184" s="39"/>
      <c r="C184" s="40"/>
      <c r="D184" s="41"/>
      <c r="E184" s="41"/>
      <c r="F184" s="41"/>
      <c r="G184" s="41"/>
      <c r="H184" s="41"/>
      <c r="I184" s="41"/>
      <c r="J184" s="41"/>
      <c r="K184" s="42"/>
      <c r="L184" s="43"/>
      <c r="M184" s="43"/>
      <c r="N184" s="43"/>
      <c r="O184" s="44"/>
      <c r="P184" s="44"/>
      <c r="Q184" s="44"/>
      <c r="R184" s="44"/>
      <c r="S184" s="18"/>
    </row>
    <row r="185" spans="1:19" x14ac:dyDescent="0.15">
      <c r="A185" s="39"/>
      <c r="B185" s="39"/>
      <c r="C185" s="40"/>
      <c r="D185" s="41"/>
      <c r="E185" s="41"/>
      <c r="F185" s="41"/>
      <c r="G185" s="41"/>
      <c r="H185" s="41"/>
      <c r="I185" s="41"/>
      <c r="J185" s="41"/>
      <c r="K185" s="42"/>
      <c r="L185" s="43"/>
      <c r="M185" s="43"/>
      <c r="N185" s="43"/>
      <c r="O185" s="44"/>
      <c r="P185" s="44"/>
      <c r="Q185" s="44"/>
      <c r="R185" s="44"/>
      <c r="S185" s="18"/>
    </row>
    <row r="186" spans="1:19" x14ac:dyDescent="0.15">
      <c r="A186" s="39"/>
      <c r="B186" s="39"/>
      <c r="C186" s="40"/>
      <c r="D186" s="41"/>
      <c r="E186" s="41"/>
      <c r="F186" s="41"/>
      <c r="G186" s="41"/>
      <c r="H186" s="41"/>
      <c r="I186" s="41"/>
      <c r="J186" s="41"/>
      <c r="K186" s="42"/>
      <c r="L186" s="43"/>
      <c r="M186" s="43"/>
      <c r="N186" s="43"/>
      <c r="O186" s="44"/>
      <c r="P186" s="44"/>
      <c r="Q186" s="44"/>
      <c r="R186" s="44"/>
      <c r="S186" s="18"/>
    </row>
    <row r="187" spans="1:19" x14ac:dyDescent="0.15">
      <c r="A187" s="39"/>
      <c r="B187" s="39"/>
      <c r="C187" s="40"/>
      <c r="D187" s="41"/>
      <c r="E187" s="41"/>
      <c r="F187" s="41"/>
      <c r="G187" s="41"/>
      <c r="H187" s="41"/>
      <c r="I187" s="41"/>
      <c r="J187" s="41"/>
      <c r="K187" s="42"/>
      <c r="L187" s="43"/>
      <c r="M187" s="43"/>
      <c r="N187" s="43"/>
      <c r="O187" s="44"/>
      <c r="P187" s="44"/>
      <c r="Q187" s="44"/>
      <c r="R187" s="44"/>
      <c r="S187" s="18"/>
    </row>
    <row r="188" spans="1:19" x14ac:dyDescent="0.15">
      <c r="A188" s="39"/>
      <c r="B188" s="39"/>
      <c r="C188" s="40"/>
      <c r="D188" s="41"/>
      <c r="E188" s="41"/>
      <c r="F188" s="41"/>
      <c r="G188" s="41"/>
      <c r="H188" s="41"/>
      <c r="I188" s="41"/>
      <c r="J188" s="41"/>
      <c r="K188" s="42"/>
      <c r="L188" s="43"/>
      <c r="M188" s="43"/>
      <c r="N188" s="43"/>
      <c r="O188" s="44"/>
      <c r="P188" s="44"/>
      <c r="Q188" s="44"/>
      <c r="R188" s="44"/>
      <c r="S188" s="18"/>
    </row>
    <row r="189" spans="1:19" x14ac:dyDescent="0.15">
      <c r="A189" s="39"/>
      <c r="B189" s="39"/>
      <c r="C189" s="40"/>
      <c r="D189" s="41"/>
      <c r="E189" s="41"/>
      <c r="F189" s="41"/>
      <c r="G189" s="41"/>
      <c r="H189" s="41"/>
      <c r="I189" s="41"/>
      <c r="J189" s="41"/>
      <c r="K189" s="42"/>
      <c r="L189" s="43"/>
      <c r="M189" s="43"/>
      <c r="N189" s="43"/>
      <c r="O189" s="44"/>
      <c r="P189" s="44"/>
      <c r="Q189" s="44"/>
      <c r="R189" s="44"/>
      <c r="S189" s="18"/>
    </row>
    <row r="190" spans="1:19" x14ac:dyDescent="0.15">
      <c r="A190" s="39"/>
      <c r="B190" s="39"/>
      <c r="C190" s="40"/>
      <c r="D190" s="41"/>
      <c r="E190" s="41"/>
      <c r="F190" s="41"/>
      <c r="G190" s="41"/>
      <c r="H190" s="41"/>
      <c r="I190" s="41"/>
      <c r="J190" s="41"/>
      <c r="K190" s="42"/>
      <c r="L190" s="43"/>
      <c r="M190" s="43"/>
      <c r="N190" s="43"/>
      <c r="O190" s="44"/>
      <c r="P190" s="44"/>
      <c r="Q190" s="44"/>
      <c r="R190" s="44"/>
      <c r="S190" s="18"/>
    </row>
    <row r="191" spans="1:19" x14ac:dyDescent="0.15">
      <c r="A191" s="39"/>
      <c r="B191" s="39"/>
      <c r="C191" s="40"/>
      <c r="D191" s="41"/>
      <c r="E191" s="41"/>
      <c r="F191" s="41"/>
      <c r="G191" s="41"/>
      <c r="H191" s="41"/>
      <c r="I191" s="41"/>
      <c r="J191" s="41"/>
      <c r="K191" s="42"/>
      <c r="L191" s="43"/>
      <c r="M191" s="43"/>
      <c r="N191" s="43"/>
      <c r="O191" s="44"/>
      <c r="P191" s="44"/>
      <c r="Q191" s="44"/>
      <c r="R191" s="44"/>
      <c r="S191" s="18"/>
    </row>
    <row r="192" spans="1:19" x14ac:dyDescent="0.15">
      <c r="A192" s="39"/>
      <c r="B192" s="39"/>
      <c r="C192" s="40"/>
      <c r="D192" s="41"/>
      <c r="E192" s="41"/>
      <c r="F192" s="41"/>
      <c r="G192" s="41"/>
      <c r="H192" s="41"/>
      <c r="I192" s="41"/>
      <c r="J192" s="41"/>
      <c r="K192" s="42"/>
      <c r="L192" s="43"/>
      <c r="M192" s="43"/>
      <c r="N192" s="43"/>
      <c r="O192" s="44"/>
      <c r="P192" s="44"/>
      <c r="Q192" s="44"/>
      <c r="R192" s="44"/>
      <c r="S192" s="18"/>
    </row>
    <row r="193" spans="1:19" x14ac:dyDescent="0.15">
      <c r="A193" s="39"/>
      <c r="B193" s="39"/>
      <c r="C193" s="40"/>
      <c r="D193" s="41"/>
      <c r="E193" s="41"/>
      <c r="F193" s="41"/>
      <c r="G193" s="41"/>
      <c r="H193" s="41"/>
      <c r="I193" s="41"/>
      <c r="J193" s="41"/>
      <c r="K193" s="42"/>
      <c r="L193" s="43"/>
      <c r="M193" s="43"/>
      <c r="N193" s="43"/>
      <c r="O193" s="44"/>
      <c r="P193" s="44"/>
      <c r="Q193" s="44"/>
      <c r="R193" s="44"/>
      <c r="S193" s="18"/>
    </row>
    <row r="194" spans="1:19" x14ac:dyDescent="0.15">
      <c r="A194" s="39"/>
      <c r="B194" s="39"/>
      <c r="C194" s="40"/>
      <c r="D194" s="41"/>
      <c r="E194" s="41"/>
      <c r="F194" s="41"/>
      <c r="G194" s="41"/>
      <c r="H194" s="41"/>
      <c r="I194" s="41"/>
      <c r="J194" s="41"/>
      <c r="K194" s="42"/>
      <c r="L194" s="43"/>
      <c r="M194" s="43"/>
      <c r="N194" s="43"/>
      <c r="O194" s="44"/>
      <c r="P194" s="44"/>
      <c r="Q194" s="44"/>
      <c r="R194" s="44"/>
      <c r="S194" s="18"/>
    </row>
    <row r="195" spans="1:19" x14ac:dyDescent="0.15">
      <c r="A195" s="39"/>
      <c r="B195" s="39"/>
      <c r="C195" s="40"/>
      <c r="D195" s="41"/>
      <c r="E195" s="41"/>
      <c r="F195" s="41"/>
      <c r="G195" s="41"/>
      <c r="H195" s="41"/>
      <c r="I195" s="41"/>
      <c r="J195" s="41"/>
      <c r="K195" s="42"/>
      <c r="L195" s="43"/>
      <c r="M195" s="43"/>
      <c r="N195" s="43"/>
      <c r="O195" s="44"/>
      <c r="P195" s="44"/>
      <c r="Q195" s="44"/>
      <c r="R195" s="44"/>
      <c r="S195" s="18"/>
    </row>
    <row r="196" spans="1:19" x14ac:dyDescent="0.15">
      <c r="A196" s="39"/>
      <c r="B196" s="39"/>
      <c r="C196" s="40"/>
      <c r="D196" s="41"/>
      <c r="E196" s="41"/>
      <c r="F196" s="41"/>
      <c r="G196" s="41"/>
      <c r="H196" s="41"/>
      <c r="I196" s="41"/>
      <c r="J196" s="41"/>
      <c r="K196" s="42"/>
      <c r="L196" s="43"/>
      <c r="M196" s="43"/>
      <c r="N196" s="43"/>
      <c r="O196" s="44"/>
      <c r="P196" s="44"/>
      <c r="Q196" s="44"/>
      <c r="R196" s="44"/>
      <c r="S196" s="18"/>
    </row>
    <row r="197" spans="1:19" x14ac:dyDescent="0.15">
      <c r="A197" s="39"/>
      <c r="B197" s="39"/>
      <c r="C197" s="40"/>
      <c r="D197" s="41"/>
      <c r="E197" s="41"/>
      <c r="F197" s="41"/>
      <c r="G197" s="41"/>
      <c r="H197" s="41"/>
      <c r="I197" s="41"/>
      <c r="J197" s="41"/>
      <c r="K197" s="42"/>
      <c r="L197" s="43"/>
      <c r="M197" s="43"/>
      <c r="N197" s="43"/>
      <c r="O197" s="44"/>
      <c r="P197" s="44"/>
      <c r="Q197" s="44"/>
      <c r="R197" s="44"/>
      <c r="S197" s="18"/>
    </row>
    <row r="198" spans="1:19" x14ac:dyDescent="0.15">
      <c r="A198" s="39"/>
      <c r="B198" s="39"/>
      <c r="C198" s="40"/>
      <c r="D198" s="41"/>
      <c r="E198" s="41"/>
      <c r="F198" s="41"/>
      <c r="G198" s="41"/>
      <c r="H198" s="41"/>
      <c r="I198" s="41"/>
      <c r="J198" s="41"/>
      <c r="K198" s="42"/>
      <c r="L198" s="43"/>
      <c r="M198" s="43"/>
      <c r="N198" s="43"/>
      <c r="O198" s="44"/>
      <c r="P198" s="44"/>
      <c r="Q198" s="44"/>
      <c r="R198" s="44"/>
      <c r="S198" s="18"/>
    </row>
    <row r="199" spans="1:19" x14ac:dyDescent="0.15">
      <c r="A199" s="39"/>
      <c r="B199" s="39"/>
      <c r="C199" s="40"/>
      <c r="D199" s="41"/>
      <c r="E199" s="41"/>
      <c r="F199" s="41"/>
      <c r="G199" s="41"/>
      <c r="H199" s="41"/>
      <c r="I199" s="41"/>
      <c r="J199" s="41"/>
      <c r="K199" s="42"/>
      <c r="L199" s="43"/>
      <c r="M199" s="43"/>
      <c r="N199" s="43"/>
      <c r="O199" s="44"/>
      <c r="P199" s="44"/>
      <c r="Q199" s="44"/>
      <c r="R199" s="44"/>
      <c r="S199" s="18"/>
    </row>
    <row r="200" spans="1:19" x14ac:dyDescent="0.15">
      <c r="A200" s="39"/>
      <c r="B200" s="39"/>
      <c r="C200" s="40"/>
      <c r="D200" s="41"/>
      <c r="E200" s="41"/>
      <c r="F200" s="41"/>
      <c r="G200" s="41"/>
      <c r="H200" s="41"/>
      <c r="I200" s="41"/>
      <c r="J200" s="41"/>
      <c r="K200" s="42"/>
      <c r="L200" s="43"/>
      <c r="M200" s="43"/>
      <c r="N200" s="43"/>
      <c r="O200" s="44"/>
      <c r="P200" s="44"/>
      <c r="Q200" s="44"/>
      <c r="R200" s="44"/>
      <c r="S200" s="18"/>
    </row>
    <row r="201" spans="1:19" x14ac:dyDescent="0.15">
      <c r="A201" s="39"/>
      <c r="B201" s="39"/>
      <c r="C201" s="40"/>
      <c r="D201" s="41"/>
      <c r="E201" s="41"/>
      <c r="F201" s="41"/>
      <c r="G201" s="41"/>
      <c r="H201" s="41"/>
      <c r="I201" s="41"/>
      <c r="J201" s="41"/>
      <c r="K201" s="42"/>
      <c r="L201" s="43"/>
      <c r="M201" s="43"/>
      <c r="N201" s="43"/>
      <c r="O201" s="44"/>
      <c r="P201" s="44"/>
      <c r="Q201" s="44"/>
      <c r="R201" s="44"/>
      <c r="S201" s="18"/>
    </row>
    <row r="202" spans="1:19" x14ac:dyDescent="0.15">
      <c r="A202" s="39"/>
      <c r="B202" s="39"/>
      <c r="C202" s="40"/>
      <c r="D202" s="41"/>
      <c r="E202" s="41"/>
      <c r="F202" s="41"/>
      <c r="G202" s="41"/>
      <c r="H202" s="41"/>
      <c r="I202" s="41"/>
      <c r="J202" s="41"/>
      <c r="K202" s="42"/>
      <c r="L202" s="43"/>
      <c r="M202" s="43"/>
      <c r="N202" s="43"/>
      <c r="O202" s="44"/>
      <c r="P202" s="44"/>
      <c r="Q202" s="44"/>
      <c r="R202" s="44"/>
      <c r="S202" s="18"/>
    </row>
    <row r="203" spans="1:19" x14ac:dyDescent="0.15">
      <c r="A203" s="39"/>
      <c r="B203" s="39"/>
      <c r="C203" s="40"/>
      <c r="D203" s="41"/>
      <c r="E203" s="41"/>
      <c r="F203" s="41"/>
      <c r="G203" s="41"/>
      <c r="H203" s="41"/>
      <c r="I203" s="41"/>
      <c r="J203" s="41"/>
      <c r="K203" s="42"/>
      <c r="L203" s="43"/>
      <c r="M203" s="43"/>
      <c r="N203" s="43"/>
      <c r="O203" s="44"/>
      <c r="P203" s="44"/>
      <c r="Q203" s="44"/>
      <c r="R203" s="44"/>
      <c r="S203" s="18"/>
    </row>
    <row r="204" spans="1:19" x14ac:dyDescent="0.15">
      <c r="A204" s="39"/>
      <c r="B204" s="39"/>
      <c r="C204" s="40"/>
      <c r="D204" s="41"/>
      <c r="E204" s="41"/>
      <c r="F204" s="41"/>
      <c r="G204" s="41"/>
      <c r="H204" s="41"/>
      <c r="I204" s="41"/>
      <c r="J204" s="41"/>
      <c r="K204" s="42"/>
      <c r="L204" s="43"/>
      <c r="M204" s="43"/>
      <c r="N204" s="43"/>
      <c r="O204" s="44"/>
      <c r="P204" s="44"/>
      <c r="Q204" s="44"/>
      <c r="R204" s="44"/>
      <c r="S204" s="18"/>
    </row>
    <row r="205" spans="1:19" x14ac:dyDescent="0.15">
      <c r="A205" s="39"/>
      <c r="B205" s="39"/>
      <c r="C205" s="40"/>
      <c r="D205" s="41"/>
      <c r="E205" s="41"/>
      <c r="F205" s="41"/>
      <c r="G205" s="41"/>
      <c r="H205" s="41"/>
      <c r="I205" s="41"/>
      <c r="J205" s="41"/>
      <c r="K205" s="42"/>
      <c r="L205" s="43"/>
      <c r="M205" s="43"/>
      <c r="N205" s="43"/>
      <c r="O205" s="44"/>
      <c r="P205" s="44"/>
      <c r="Q205" s="44"/>
      <c r="R205" s="44"/>
      <c r="S205" s="18"/>
    </row>
    <row r="206" spans="1:19" x14ac:dyDescent="0.15">
      <c r="A206" s="39"/>
      <c r="B206" s="39"/>
      <c r="C206" s="40"/>
      <c r="D206" s="41"/>
      <c r="E206" s="41"/>
      <c r="F206" s="41"/>
      <c r="G206" s="41"/>
      <c r="H206" s="41"/>
      <c r="I206" s="41"/>
      <c r="J206" s="41"/>
      <c r="K206" s="42"/>
      <c r="L206" s="43"/>
      <c r="M206" s="43"/>
      <c r="N206" s="43"/>
      <c r="O206" s="44"/>
      <c r="P206" s="44"/>
      <c r="Q206" s="44"/>
      <c r="R206" s="44"/>
      <c r="S206" s="18"/>
    </row>
    <row r="207" spans="1:19" x14ac:dyDescent="0.15">
      <c r="A207" s="39"/>
      <c r="B207" s="39"/>
      <c r="C207" s="40"/>
      <c r="D207" s="41"/>
      <c r="E207" s="41"/>
      <c r="F207" s="41"/>
      <c r="G207" s="41"/>
      <c r="H207" s="41"/>
      <c r="I207" s="41"/>
      <c r="J207" s="41"/>
      <c r="K207" s="42"/>
      <c r="L207" s="43"/>
      <c r="M207" s="43"/>
      <c r="N207" s="43"/>
      <c r="O207" s="44"/>
      <c r="P207" s="44"/>
      <c r="Q207" s="44"/>
      <c r="R207" s="44"/>
      <c r="S207" s="18"/>
    </row>
    <row r="208" spans="1:19" x14ac:dyDescent="0.15">
      <c r="A208" s="39"/>
      <c r="B208" s="39"/>
      <c r="C208" s="40"/>
      <c r="D208" s="41"/>
      <c r="E208" s="41"/>
      <c r="F208" s="41"/>
      <c r="G208" s="41"/>
      <c r="H208" s="41"/>
      <c r="I208" s="41"/>
      <c r="J208" s="41"/>
      <c r="K208" s="42"/>
      <c r="L208" s="43"/>
      <c r="M208" s="43"/>
      <c r="N208" s="43"/>
      <c r="O208" s="44"/>
      <c r="P208" s="44"/>
      <c r="Q208" s="44"/>
      <c r="R208" s="44"/>
      <c r="S208" s="18"/>
    </row>
    <row r="209" spans="1:19" x14ac:dyDescent="0.15">
      <c r="A209" s="39"/>
      <c r="B209" s="39"/>
      <c r="C209" s="40"/>
      <c r="D209" s="41"/>
      <c r="E209" s="41"/>
      <c r="F209" s="41"/>
      <c r="G209" s="41"/>
      <c r="H209" s="41"/>
      <c r="I209" s="41"/>
      <c r="J209" s="41"/>
      <c r="K209" s="42"/>
      <c r="L209" s="43"/>
      <c r="M209" s="43"/>
      <c r="N209" s="43"/>
      <c r="O209" s="44"/>
      <c r="P209" s="44"/>
      <c r="Q209" s="44"/>
      <c r="R209" s="44"/>
      <c r="S209" s="18"/>
    </row>
    <row r="210" spans="1:19" x14ac:dyDescent="0.15">
      <c r="A210" s="39"/>
      <c r="B210" s="39"/>
      <c r="C210" s="40"/>
      <c r="D210" s="41"/>
      <c r="E210" s="41"/>
      <c r="F210" s="41"/>
      <c r="G210" s="41"/>
      <c r="H210" s="41"/>
      <c r="I210" s="41"/>
      <c r="J210" s="41"/>
      <c r="K210" s="42"/>
      <c r="L210" s="43"/>
      <c r="M210" s="43"/>
      <c r="N210" s="43"/>
      <c r="O210" s="44"/>
      <c r="P210" s="44"/>
      <c r="Q210" s="44"/>
      <c r="R210" s="44"/>
      <c r="S210" s="18"/>
    </row>
    <row r="211" spans="1:19" x14ac:dyDescent="0.15">
      <c r="A211" s="39"/>
      <c r="B211" s="39"/>
      <c r="C211" s="40"/>
      <c r="D211" s="41"/>
      <c r="E211" s="41"/>
      <c r="F211" s="41"/>
      <c r="G211" s="41"/>
      <c r="H211" s="41"/>
      <c r="I211" s="41"/>
      <c r="J211" s="41"/>
      <c r="K211" s="42"/>
      <c r="L211" s="43"/>
      <c r="M211" s="43"/>
      <c r="N211" s="43"/>
      <c r="O211" s="44"/>
      <c r="P211" s="44"/>
      <c r="Q211" s="44"/>
      <c r="R211" s="44"/>
      <c r="S211" s="18"/>
    </row>
    <row r="212" spans="1:19" x14ac:dyDescent="0.15">
      <c r="A212" s="39"/>
      <c r="B212" s="39"/>
      <c r="C212" s="40"/>
      <c r="D212" s="41"/>
      <c r="E212" s="41"/>
      <c r="F212" s="41"/>
      <c r="G212" s="41"/>
      <c r="H212" s="41"/>
      <c r="I212" s="41"/>
      <c r="J212" s="41"/>
      <c r="K212" s="42"/>
      <c r="L212" s="43"/>
      <c r="M212" s="43"/>
      <c r="N212" s="43"/>
      <c r="O212" s="44"/>
      <c r="P212" s="44"/>
      <c r="Q212" s="44"/>
      <c r="R212" s="44"/>
      <c r="S212" s="18"/>
    </row>
    <row r="213" spans="1:19" x14ac:dyDescent="0.15">
      <c r="A213" s="39"/>
      <c r="B213" s="39"/>
      <c r="C213" s="40"/>
      <c r="D213" s="41"/>
      <c r="E213" s="41"/>
      <c r="F213" s="41"/>
      <c r="G213" s="41"/>
      <c r="H213" s="41"/>
      <c r="I213" s="41"/>
      <c r="J213" s="41"/>
      <c r="K213" s="42"/>
      <c r="L213" s="43"/>
      <c r="M213" s="43"/>
      <c r="N213" s="43"/>
      <c r="O213" s="44"/>
      <c r="P213" s="44"/>
      <c r="Q213" s="44"/>
      <c r="R213" s="44"/>
      <c r="S213" s="18"/>
    </row>
    <row r="214" spans="1:19" x14ac:dyDescent="0.15">
      <c r="A214" s="39"/>
      <c r="B214" s="39"/>
      <c r="C214" s="40"/>
      <c r="D214" s="41"/>
      <c r="E214" s="41"/>
      <c r="F214" s="41"/>
      <c r="G214" s="41"/>
      <c r="H214" s="41"/>
      <c r="I214" s="41"/>
      <c r="J214" s="41"/>
      <c r="K214" s="42"/>
      <c r="L214" s="43"/>
      <c r="M214" s="43"/>
      <c r="N214" s="43"/>
      <c r="O214" s="44"/>
      <c r="P214" s="44"/>
      <c r="Q214" s="44"/>
      <c r="R214" s="44"/>
      <c r="S214" s="18"/>
    </row>
    <row r="215" spans="1:19" x14ac:dyDescent="0.15">
      <c r="A215" s="39"/>
      <c r="B215" s="39"/>
      <c r="C215" s="40"/>
      <c r="D215" s="41"/>
      <c r="E215" s="41"/>
      <c r="F215" s="41"/>
      <c r="G215" s="41"/>
      <c r="H215" s="41"/>
      <c r="I215" s="41"/>
      <c r="J215" s="41"/>
      <c r="K215" s="42"/>
      <c r="L215" s="43"/>
      <c r="M215" s="43"/>
      <c r="N215" s="43"/>
      <c r="O215" s="44"/>
      <c r="P215" s="44"/>
      <c r="Q215" s="44"/>
      <c r="R215" s="44"/>
      <c r="S215" s="18"/>
    </row>
    <row r="216" spans="1:19" x14ac:dyDescent="0.15">
      <c r="A216" s="39"/>
      <c r="B216" s="39"/>
      <c r="C216" s="40"/>
      <c r="D216" s="41"/>
      <c r="E216" s="41"/>
      <c r="F216" s="41"/>
      <c r="G216" s="41"/>
      <c r="H216" s="41"/>
      <c r="I216" s="41"/>
      <c r="J216" s="41"/>
      <c r="K216" s="42"/>
      <c r="L216" s="43"/>
      <c r="M216" s="43"/>
      <c r="N216" s="43"/>
      <c r="O216" s="44"/>
      <c r="P216" s="44"/>
      <c r="Q216" s="44"/>
      <c r="R216" s="44"/>
      <c r="S216" s="18"/>
    </row>
    <row r="217" spans="1:19" x14ac:dyDescent="0.15">
      <c r="A217" s="39"/>
      <c r="B217" s="39"/>
      <c r="C217" s="40"/>
      <c r="D217" s="41"/>
      <c r="E217" s="41"/>
      <c r="F217" s="41"/>
      <c r="G217" s="41"/>
      <c r="H217" s="41"/>
      <c r="I217" s="41"/>
      <c r="J217" s="41"/>
      <c r="K217" s="42"/>
      <c r="L217" s="43"/>
      <c r="M217" s="43"/>
      <c r="N217" s="43"/>
      <c r="O217" s="44"/>
      <c r="P217" s="44"/>
      <c r="Q217" s="44"/>
      <c r="R217" s="44"/>
      <c r="S217" s="18"/>
    </row>
    <row r="218" spans="1:19" x14ac:dyDescent="0.15">
      <c r="A218" s="39"/>
      <c r="B218" s="39"/>
      <c r="C218" s="40"/>
      <c r="D218" s="41"/>
      <c r="E218" s="41"/>
      <c r="F218" s="41"/>
      <c r="G218" s="41"/>
      <c r="H218" s="41"/>
      <c r="I218" s="41"/>
      <c r="J218" s="41"/>
      <c r="K218" s="42"/>
      <c r="L218" s="43"/>
      <c r="M218" s="43"/>
      <c r="N218" s="43"/>
      <c r="O218" s="44"/>
      <c r="P218" s="44"/>
      <c r="Q218" s="44"/>
      <c r="R218" s="44"/>
      <c r="S218" s="18"/>
    </row>
    <row r="219" spans="1:19" x14ac:dyDescent="0.15">
      <c r="A219" s="39"/>
      <c r="B219" s="39"/>
      <c r="C219" s="40"/>
      <c r="D219" s="41"/>
      <c r="E219" s="41"/>
      <c r="F219" s="41"/>
      <c r="G219" s="41"/>
      <c r="H219" s="41"/>
      <c r="I219" s="41"/>
      <c r="J219" s="41"/>
      <c r="K219" s="42"/>
      <c r="L219" s="43"/>
      <c r="M219" s="43"/>
      <c r="N219" s="43"/>
      <c r="O219" s="44"/>
      <c r="P219" s="44"/>
      <c r="Q219" s="44"/>
      <c r="R219" s="44"/>
      <c r="S219" s="18"/>
    </row>
    <row r="220" spans="1:19" x14ac:dyDescent="0.15">
      <c r="A220" s="39"/>
      <c r="B220" s="39"/>
      <c r="C220" s="40"/>
      <c r="D220" s="41"/>
      <c r="E220" s="41"/>
      <c r="F220" s="41"/>
      <c r="G220" s="41"/>
      <c r="H220" s="41"/>
      <c r="I220" s="41"/>
      <c r="J220" s="41"/>
      <c r="K220" s="42"/>
      <c r="L220" s="43"/>
      <c r="M220" s="43"/>
      <c r="N220" s="43"/>
      <c r="O220" s="44"/>
      <c r="P220" s="44"/>
      <c r="Q220" s="44"/>
      <c r="R220" s="44"/>
      <c r="S220" s="18"/>
    </row>
    <row r="221" spans="1:19" x14ac:dyDescent="0.15">
      <c r="A221" s="39"/>
      <c r="B221" s="39"/>
      <c r="C221" s="40"/>
      <c r="D221" s="41"/>
      <c r="E221" s="41"/>
      <c r="F221" s="41"/>
      <c r="G221" s="41"/>
      <c r="H221" s="41"/>
      <c r="I221" s="41"/>
      <c r="J221" s="41"/>
      <c r="K221" s="42"/>
      <c r="L221" s="43"/>
      <c r="M221" s="43"/>
      <c r="N221" s="43"/>
      <c r="O221" s="44"/>
      <c r="P221" s="44"/>
      <c r="Q221" s="44"/>
      <c r="R221" s="44"/>
      <c r="S221" s="18"/>
    </row>
    <row r="222" spans="1:19" x14ac:dyDescent="0.15">
      <c r="A222" s="39"/>
      <c r="B222" s="39"/>
      <c r="C222" s="40"/>
      <c r="D222" s="41"/>
      <c r="E222" s="41"/>
      <c r="F222" s="41"/>
      <c r="G222" s="41"/>
      <c r="H222" s="41"/>
      <c r="I222" s="41"/>
      <c r="J222" s="41"/>
      <c r="K222" s="42"/>
      <c r="L222" s="43"/>
      <c r="M222" s="43"/>
      <c r="N222" s="43"/>
      <c r="O222" s="44"/>
      <c r="P222" s="44"/>
      <c r="Q222" s="44"/>
      <c r="R222" s="44"/>
      <c r="S222" s="18"/>
    </row>
    <row r="223" spans="1:19" x14ac:dyDescent="0.15">
      <c r="A223" s="39"/>
      <c r="B223" s="39"/>
      <c r="C223" s="40"/>
      <c r="D223" s="41"/>
      <c r="E223" s="41"/>
      <c r="F223" s="41"/>
      <c r="G223" s="41"/>
      <c r="H223" s="41"/>
      <c r="I223" s="41"/>
      <c r="J223" s="41"/>
      <c r="K223" s="42"/>
      <c r="L223" s="43"/>
      <c r="M223" s="43"/>
      <c r="N223" s="43"/>
      <c r="O223" s="44"/>
      <c r="P223" s="44"/>
      <c r="Q223" s="44"/>
      <c r="R223" s="44"/>
      <c r="S223" s="18"/>
    </row>
    <row r="224" spans="1:19" x14ac:dyDescent="0.15">
      <c r="A224" s="39"/>
      <c r="B224" s="39"/>
      <c r="C224" s="40"/>
      <c r="D224" s="41"/>
      <c r="E224" s="41"/>
      <c r="F224" s="41"/>
      <c r="G224" s="41"/>
      <c r="H224" s="41"/>
      <c r="I224" s="41"/>
      <c r="J224" s="41"/>
      <c r="K224" s="42"/>
      <c r="L224" s="43"/>
      <c r="M224" s="43"/>
      <c r="N224" s="43"/>
      <c r="O224" s="44"/>
      <c r="P224" s="44"/>
      <c r="Q224" s="44"/>
      <c r="R224" s="44"/>
      <c r="S224" s="18"/>
    </row>
  </sheetData>
  <mergeCells count="319">
    <mergeCell ref="Q42:Q47"/>
    <mergeCell ref="R42:R47"/>
    <mergeCell ref="R60:R63"/>
    <mergeCell ref="B108:B127"/>
    <mergeCell ref="H115:H116"/>
    <mergeCell ref="O111:O114"/>
    <mergeCell ref="D115:F117"/>
    <mergeCell ref="R108:R110"/>
    <mergeCell ref="R111:R114"/>
    <mergeCell ref="R118:R123"/>
    <mergeCell ref="Q115:Q117"/>
    <mergeCell ref="R115:R117"/>
    <mergeCell ref="I115:I116"/>
    <mergeCell ref="C124:C127"/>
    <mergeCell ref="D124:F127"/>
    <mergeCell ref="G124:G126"/>
    <mergeCell ref="H124:H126"/>
    <mergeCell ref="I124:I126"/>
    <mergeCell ref="J124:J126"/>
    <mergeCell ref="O124:O127"/>
    <mergeCell ref="P124:P127"/>
    <mergeCell ref="Q124:Q127"/>
    <mergeCell ref="O64:O65"/>
    <mergeCell ref="P64:P65"/>
    <mergeCell ref="Q64:Q65"/>
    <mergeCell ref="R64:R65"/>
    <mergeCell ref="Q118:Q123"/>
    <mergeCell ref="P118:P123"/>
    <mergeCell ref="O118:O123"/>
    <mergeCell ref="D118:F123"/>
    <mergeCell ref="G118:G122"/>
    <mergeCell ref="H6:H7"/>
    <mergeCell ref="I6:I7"/>
    <mergeCell ref="J6:J7"/>
    <mergeCell ref="C14:C17"/>
    <mergeCell ref="D14:F17"/>
    <mergeCell ref="G14:G16"/>
    <mergeCell ref="H14:H16"/>
    <mergeCell ref="I14:I16"/>
    <mergeCell ref="O14:O17"/>
    <mergeCell ref="Q18:Q20"/>
    <mergeCell ref="J14:J16"/>
    <mergeCell ref="P14:P17"/>
    <mergeCell ref="P9:P13"/>
    <mergeCell ref="H72:H75"/>
    <mergeCell ref="H67:H69"/>
    <mergeCell ref="I67:I69"/>
    <mergeCell ref="Q9:Q13"/>
    <mergeCell ref="Q72:Q76"/>
    <mergeCell ref="O55:O58"/>
    <mergeCell ref="R124:R127"/>
    <mergeCell ref="C104:C106"/>
    <mergeCell ref="D104:F106"/>
    <mergeCell ref="G104:G105"/>
    <mergeCell ref="H104:H105"/>
    <mergeCell ref="I104:I105"/>
    <mergeCell ref="J104:J105"/>
    <mergeCell ref="O104:O106"/>
    <mergeCell ref="R21:R27"/>
    <mergeCell ref="R28:R29"/>
    <mergeCell ref="R72:R76"/>
    <mergeCell ref="R48:R53"/>
    <mergeCell ref="P31:P37"/>
    <mergeCell ref="I31:I36"/>
    <mergeCell ref="G48:G52"/>
    <mergeCell ref="H48:H52"/>
    <mergeCell ref="R67:R70"/>
    <mergeCell ref="O72:O76"/>
    <mergeCell ref="D55:F58"/>
    <mergeCell ref="G55:G57"/>
    <mergeCell ref="H55:H57"/>
    <mergeCell ref="I55:I57"/>
    <mergeCell ref="J55:J57"/>
    <mergeCell ref="I42:I46"/>
    <mergeCell ref="P86:P89"/>
    <mergeCell ref="P21:P27"/>
    <mergeCell ref="Q21:Q27"/>
    <mergeCell ref="C28:C29"/>
    <mergeCell ref="D28:F29"/>
    <mergeCell ref="O28:O29"/>
    <mergeCell ref="P28:P29"/>
    <mergeCell ref="Q28:Q29"/>
    <mergeCell ref="C21:C27"/>
    <mergeCell ref="D21:F27"/>
    <mergeCell ref="G21:G26"/>
    <mergeCell ref="H21:H26"/>
    <mergeCell ref="I21:I26"/>
    <mergeCell ref="J21:J26"/>
    <mergeCell ref="Q38:Q40"/>
    <mergeCell ref="Q31:Q37"/>
    <mergeCell ref="C31:C37"/>
    <mergeCell ref="P38:P40"/>
    <mergeCell ref="Q83:Q85"/>
    <mergeCell ref="C72:C76"/>
    <mergeCell ref="J60:J62"/>
    <mergeCell ref="O60:O63"/>
    <mergeCell ref="P60:P63"/>
    <mergeCell ref="Q60:Q63"/>
    <mergeCell ref="R18:R20"/>
    <mergeCell ref="Q48:Q53"/>
    <mergeCell ref="B71:K71"/>
    <mergeCell ref="D31:F37"/>
    <mergeCell ref="G31:G36"/>
    <mergeCell ref="B59:K59"/>
    <mergeCell ref="G67:G69"/>
    <mergeCell ref="P67:P70"/>
    <mergeCell ref="J67:J69"/>
    <mergeCell ref="B42:B53"/>
    <mergeCell ref="B6:B29"/>
    <mergeCell ref="O21:O27"/>
    <mergeCell ref="B31:B40"/>
    <mergeCell ref="H31:H36"/>
    <mergeCell ref="O31:O37"/>
    <mergeCell ref="R9:R13"/>
    <mergeCell ref="R14:R17"/>
    <mergeCell ref="Q55:Q58"/>
    <mergeCell ref="R55:R58"/>
    <mergeCell ref="Q67:Q70"/>
    <mergeCell ref="C9:C13"/>
    <mergeCell ref="B30:K30"/>
    <mergeCell ref="B55:B58"/>
    <mergeCell ref="C55:C58"/>
    <mergeCell ref="R6:R8"/>
    <mergeCell ref="R38:R40"/>
    <mergeCell ref="C48:C53"/>
    <mergeCell ref="D9:F13"/>
    <mergeCell ref="G9:G12"/>
    <mergeCell ref="H9:H12"/>
    <mergeCell ref="I9:I12"/>
    <mergeCell ref="P48:P53"/>
    <mergeCell ref="R31:R37"/>
    <mergeCell ref="J31:J36"/>
    <mergeCell ref="C18:C20"/>
    <mergeCell ref="D18:F20"/>
    <mergeCell ref="G18:G19"/>
    <mergeCell ref="H18:H19"/>
    <mergeCell ref="I18:I19"/>
    <mergeCell ref="J18:J19"/>
    <mergeCell ref="O6:O8"/>
    <mergeCell ref="Q6:Q8"/>
    <mergeCell ref="P6:P8"/>
    <mergeCell ref="C6:C8"/>
    <mergeCell ref="D6:F8"/>
    <mergeCell ref="G6:G7"/>
    <mergeCell ref="Q14:Q17"/>
    <mergeCell ref="O9:O13"/>
    <mergeCell ref="O67:O70"/>
    <mergeCell ref="I72:I75"/>
    <mergeCell ref="P72:P76"/>
    <mergeCell ref="P18:P20"/>
    <mergeCell ref="O18:O20"/>
    <mergeCell ref="O38:O40"/>
    <mergeCell ref="P55:P58"/>
    <mergeCell ref="B54:K54"/>
    <mergeCell ref="D48:F53"/>
    <mergeCell ref="I48:I52"/>
    <mergeCell ref="B41:K41"/>
    <mergeCell ref="J72:J75"/>
    <mergeCell ref="O48:O53"/>
    <mergeCell ref="O42:O47"/>
    <mergeCell ref="P42:P47"/>
    <mergeCell ref="J9:J12"/>
    <mergeCell ref="C42:C47"/>
    <mergeCell ref="D42:F47"/>
    <mergeCell ref="G42:G46"/>
    <mergeCell ref="H42:H46"/>
    <mergeCell ref="A1:R1"/>
    <mergeCell ref="A2:C2"/>
    <mergeCell ref="D2:F4"/>
    <mergeCell ref="G2:H2"/>
    <mergeCell ref="I2:J2"/>
    <mergeCell ref="L2:N2"/>
    <mergeCell ref="O2:O4"/>
    <mergeCell ref="Q2:Q4"/>
    <mergeCell ref="R2:R4"/>
    <mergeCell ref="A3:A4"/>
    <mergeCell ref="B3:B4"/>
    <mergeCell ref="C3:C4"/>
    <mergeCell ref="G3:G4"/>
    <mergeCell ref="J3:J4"/>
    <mergeCell ref="K3:K4"/>
    <mergeCell ref="H3:H4"/>
    <mergeCell ref="I3:I4"/>
    <mergeCell ref="L3:L4"/>
    <mergeCell ref="M3:N3"/>
    <mergeCell ref="P2:P4"/>
    <mergeCell ref="B98:B106"/>
    <mergeCell ref="B91:B96"/>
    <mergeCell ref="G89:K89"/>
    <mergeCell ref="B60:B65"/>
    <mergeCell ref="C60:C63"/>
    <mergeCell ref="D60:F63"/>
    <mergeCell ref="G60:G62"/>
    <mergeCell ref="H60:H62"/>
    <mergeCell ref="I60:I62"/>
    <mergeCell ref="C86:C89"/>
    <mergeCell ref="D86:F89"/>
    <mergeCell ref="G101:G102"/>
    <mergeCell ref="H101:H102"/>
    <mergeCell ref="B66:K66"/>
    <mergeCell ref="C64:C65"/>
    <mergeCell ref="D64:F65"/>
    <mergeCell ref="B67:B70"/>
    <mergeCell ref="J48:J52"/>
    <mergeCell ref="C67:C70"/>
    <mergeCell ref="D67:F70"/>
    <mergeCell ref="H78:H80"/>
    <mergeCell ref="I78:I80"/>
    <mergeCell ref="J78:J80"/>
    <mergeCell ref="G115:G116"/>
    <mergeCell ref="R101:R103"/>
    <mergeCell ref="R83:R85"/>
    <mergeCell ref="J98:J99"/>
    <mergeCell ref="O98:O100"/>
    <mergeCell ref="P98:P100"/>
    <mergeCell ref="R86:R89"/>
    <mergeCell ref="J115:J116"/>
    <mergeCell ref="P104:P106"/>
    <mergeCell ref="Q104:Q106"/>
    <mergeCell ref="R104:R106"/>
    <mergeCell ref="P111:P114"/>
    <mergeCell ref="Q101:Q103"/>
    <mergeCell ref="P115:P117"/>
    <mergeCell ref="J108:J109"/>
    <mergeCell ref="O115:O117"/>
    <mergeCell ref="Q108:Q110"/>
    <mergeCell ref="Q111:Q114"/>
    <mergeCell ref="H86:H88"/>
    <mergeCell ref="I86:I88"/>
    <mergeCell ref="J86:J88"/>
    <mergeCell ref="Q86:Q89"/>
    <mergeCell ref="P83:P85"/>
    <mergeCell ref="B90:K90"/>
    <mergeCell ref="I101:I102"/>
    <mergeCell ref="O86:O89"/>
    <mergeCell ref="D78:F81"/>
    <mergeCell ref="G78:G80"/>
    <mergeCell ref="C83:C85"/>
    <mergeCell ref="D83:F83"/>
    <mergeCell ref="O83:O85"/>
    <mergeCell ref="G85:K85"/>
    <mergeCell ref="B82:K82"/>
    <mergeCell ref="D84:F85"/>
    <mergeCell ref="B78:B81"/>
    <mergeCell ref="B83:B89"/>
    <mergeCell ref="G86:G88"/>
    <mergeCell ref="C78:C81"/>
    <mergeCell ref="D5:F5"/>
    <mergeCell ref="A5:C5"/>
    <mergeCell ref="B128:K128"/>
    <mergeCell ref="C91:C96"/>
    <mergeCell ref="D91:F96"/>
    <mergeCell ref="G91:G95"/>
    <mergeCell ref="H91:H95"/>
    <mergeCell ref="I91:I95"/>
    <mergeCell ref="J91:J95"/>
    <mergeCell ref="J42:J46"/>
    <mergeCell ref="C38:C40"/>
    <mergeCell ref="D38:F40"/>
    <mergeCell ref="G38:G39"/>
    <mergeCell ref="H38:H39"/>
    <mergeCell ref="I38:I39"/>
    <mergeCell ref="J38:J39"/>
    <mergeCell ref="D72:F76"/>
    <mergeCell ref="G72:G75"/>
    <mergeCell ref="C111:C114"/>
    <mergeCell ref="C118:C123"/>
    <mergeCell ref="B77:K77"/>
    <mergeCell ref="B72:B76"/>
    <mergeCell ref="H118:H122"/>
    <mergeCell ref="B97:K97"/>
    <mergeCell ref="O78:O81"/>
    <mergeCell ref="P78:P81"/>
    <mergeCell ref="Q78:Q81"/>
    <mergeCell ref="R78:R81"/>
    <mergeCell ref="B129:B131"/>
    <mergeCell ref="C129:C131"/>
    <mergeCell ref="D129:F131"/>
    <mergeCell ref="G129:G130"/>
    <mergeCell ref="H129:H130"/>
    <mergeCell ref="I129:I130"/>
    <mergeCell ref="J129:J130"/>
    <mergeCell ref="O129:O131"/>
    <mergeCell ref="P129:P131"/>
    <mergeCell ref="B107:K107"/>
    <mergeCell ref="C115:C117"/>
    <mergeCell ref="J118:J122"/>
    <mergeCell ref="D101:F103"/>
    <mergeCell ref="H111:H113"/>
    <mergeCell ref="I111:I113"/>
    <mergeCell ref="J111:J113"/>
    <mergeCell ref="P108:P110"/>
    <mergeCell ref="O108:O110"/>
    <mergeCell ref="Q98:Q100"/>
    <mergeCell ref="R98:R100"/>
    <mergeCell ref="G111:G113"/>
    <mergeCell ref="I118:I122"/>
    <mergeCell ref="Q129:Q131"/>
    <mergeCell ref="R129:R131"/>
    <mergeCell ref="B132:K132"/>
    <mergeCell ref="O91:O96"/>
    <mergeCell ref="P91:P96"/>
    <mergeCell ref="Q91:Q96"/>
    <mergeCell ref="R91:R96"/>
    <mergeCell ref="C101:C103"/>
    <mergeCell ref="C98:C100"/>
    <mergeCell ref="D98:F100"/>
    <mergeCell ref="G98:G99"/>
    <mergeCell ref="H98:H99"/>
    <mergeCell ref="I98:I99"/>
    <mergeCell ref="O101:O103"/>
    <mergeCell ref="P101:P103"/>
    <mergeCell ref="D108:F110"/>
    <mergeCell ref="D111:F114"/>
    <mergeCell ref="G108:G109"/>
    <mergeCell ref="H108:H109"/>
    <mergeCell ref="I108:I109"/>
    <mergeCell ref="C108:C110"/>
    <mergeCell ref="J101:J102"/>
  </mergeCells>
  <phoneticPr fontId="16" type="noConversion"/>
  <printOptions horizontalCentered="1"/>
  <pageMargins left="0.15748031496062992" right="0.15748031496062992" top="0.59055118110236227" bottom="0.39370078740157483" header="0.59055118110236227" footer="0.19685039370078741"/>
  <pageSetup paperSize="9" scale="4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1951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총괄표</vt:lpstr>
      <vt:lpstr>업체별현황</vt:lpstr>
      <vt:lpstr>업체별현황!Print_Area</vt:lpstr>
      <vt:lpstr>총괄표!Print_Area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주택과</dc:creator>
  <cp:lastModifiedBy>user</cp:lastModifiedBy>
  <cp:revision>718</cp:revision>
  <cp:lastPrinted>2018-09-14T05:43:54Z</cp:lastPrinted>
  <dcterms:created xsi:type="dcterms:W3CDTF">2002-07-29T06:39:56Z</dcterms:created>
  <dcterms:modified xsi:type="dcterms:W3CDTF">2019-01-21T00:44:10Z</dcterms:modified>
</cp:coreProperties>
</file>